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R-NODE01\Ekonomika\Прогноз 2023-2025\Формы для Министерства\Труд\"/>
    </mc:Choice>
  </mc:AlternateContent>
  <workbookProtection workbookPassword="CC21" lockStructure="1"/>
  <bookViews>
    <workbookView xWindow="0" yWindow="0" windowWidth="19200" windowHeight="11595" tabRatio="601"/>
  </bookViews>
  <sheets>
    <sheet name="Лист2" sheetId="2" r:id="rId1"/>
    <sheet name="Лист3" sheetId="3" r:id="rId2"/>
  </sheets>
  <definedNames>
    <definedName name="_xlnm.Print_Titles" localSheetId="0">Лист2!$6:$7</definedName>
    <definedName name="_xlnm.Print_Area" localSheetId="0">Лист2!$A$1:$K$446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5" i="2" l="1"/>
  <c r="I30" i="2" l="1"/>
  <c r="K30" i="2"/>
  <c r="D435" i="2" l="1"/>
  <c r="J437" i="2"/>
  <c r="K437" i="2"/>
  <c r="I437" i="2"/>
  <c r="H437" i="2"/>
  <c r="G437" i="2"/>
  <c r="E437" i="2"/>
  <c r="F437" i="2"/>
  <c r="D437" i="2"/>
  <c r="D429" i="2"/>
  <c r="J431" i="2"/>
  <c r="K431" i="2"/>
  <c r="I431" i="2"/>
  <c r="H431" i="2"/>
  <c r="G431" i="2"/>
  <c r="E431" i="2"/>
  <c r="F431" i="2"/>
  <c r="D431" i="2"/>
  <c r="D423" i="2"/>
  <c r="J427" i="2"/>
  <c r="K427" i="2"/>
  <c r="I427" i="2"/>
  <c r="H427" i="2"/>
  <c r="G427" i="2"/>
  <c r="E427" i="2"/>
  <c r="F427" i="2"/>
  <c r="D427" i="2"/>
  <c r="J425" i="2"/>
  <c r="K425" i="2"/>
  <c r="I425" i="2"/>
  <c r="H425" i="2"/>
  <c r="G425" i="2"/>
  <c r="E425" i="2"/>
  <c r="F425" i="2"/>
  <c r="D425" i="2"/>
  <c r="I417" i="2"/>
  <c r="D417" i="2"/>
  <c r="J419" i="2"/>
  <c r="K419" i="2"/>
  <c r="I419" i="2"/>
  <c r="H419" i="2"/>
  <c r="G419" i="2"/>
  <c r="E419" i="2"/>
  <c r="F419" i="2"/>
  <c r="D419" i="2"/>
  <c r="E411" i="2"/>
  <c r="D411" i="2"/>
  <c r="K413" i="2"/>
  <c r="J413" i="2"/>
  <c r="I413" i="2"/>
  <c r="H413" i="2"/>
  <c r="G413" i="2"/>
  <c r="E413" i="2"/>
  <c r="F413" i="2"/>
  <c r="D413" i="2"/>
  <c r="J407" i="2"/>
  <c r="K407" i="2"/>
  <c r="I407" i="2"/>
  <c r="H407" i="2"/>
  <c r="G407" i="2"/>
  <c r="E407" i="2"/>
  <c r="F407" i="2"/>
  <c r="D405" i="2"/>
  <c r="D407" i="2"/>
  <c r="D404" i="2"/>
  <c r="C402" i="2"/>
  <c r="D434" i="2"/>
  <c r="E434" i="2"/>
  <c r="E435" i="2" s="1"/>
  <c r="F434" i="2"/>
  <c r="G434" i="2"/>
  <c r="H434" i="2"/>
  <c r="I434" i="2"/>
  <c r="J434" i="2"/>
  <c r="K434" i="2"/>
  <c r="C434" i="2"/>
  <c r="D428" i="2"/>
  <c r="E428" i="2"/>
  <c r="E429" i="2" s="1"/>
  <c r="F428" i="2"/>
  <c r="G428" i="2"/>
  <c r="H428" i="2"/>
  <c r="I428" i="2"/>
  <c r="J428" i="2"/>
  <c r="K428" i="2"/>
  <c r="C428" i="2"/>
  <c r="D422" i="2"/>
  <c r="E422" i="2"/>
  <c r="E423" i="2" s="1"/>
  <c r="F422" i="2"/>
  <c r="G422" i="2"/>
  <c r="G423" i="2" s="1"/>
  <c r="H422" i="2"/>
  <c r="I422" i="2"/>
  <c r="J422" i="2"/>
  <c r="J423" i="2" s="1"/>
  <c r="K422" i="2"/>
  <c r="C422" i="2"/>
  <c r="D416" i="2"/>
  <c r="E416" i="2"/>
  <c r="F416" i="2"/>
  <c r="G416" i="2"/>
  <c r="H416" i="2"/>
  <c r="I416" i="2"/>
  <c r="J416" i="2"/>
  <c r="K416" i="2"/>
  <c r="C416" i="2"/>
  <c r="E404" i="2"/>
  <c r="E405" i="2" s="1"/>
  <c r="F404" i="2"/>
  <c r="G404" i="2"/>
  <c r="G405" i="2" s="1"/>
  <c r="H404" i="2"/>
  <c r="I404" i="2"/>
  <c r="J404" i="2"/>
  <c r="J405" i="2" s="1"/>
  <c r="K404" i="2"/>
  <c r="C404" i="2"/>
  <c r="D410" i="2"/>
  <c r="D402" i="2" s="1"/>
  <c r="E410" i="2"/>
  <c r="F410" i="2"/>
  <c r="G410" i="2"/>
  <c r="H410" i="2"/>
  <c r="I410" i="2"/>
  <c r="J410" i="2"/>
  <c r="K410" i="2"/>
  <c r="C410" i="2"/>
  <c r="K441" i="2"/>
  <c r="J441" i="2"/>
  <c r="I441" i="2"/>
  <c r="H441" i="2"/>
  <c r="G441" i="2"/>
  <c r="F441" i="2"/>
  <c r="E441" i="2"/>
  <c r="D441" i="2"/>
  <c r="K435" i="2" l="1"/>
  <c r="J435" i="2"/>
  <c r="I435" i="2"/>
  <c r="H435" i="2"/>
  <c r="F435" i="2"/>
  <c r="G435" i="2"/>
  <c r="K429" i="2"/>
  <c r="J429" i="2"/>
  <c r="I429" i="2"/>
  <c r="H429" i="2"/>
  <c r="F429" i="2"/>
  <c r="G429" i="2"/>
  <c r="K417" i="2"/>
  <c r="J417" i="2"/>
  <c r="H417" i="2"/>
  <c r="G417" i="2"/>
  <c r="F402" i="2"/>
  <c r="E417" i="2"/>
  <c r="F417" i="2"/>
  <c r="K411" i="2"/>
  <c r="J411" i="2"/>
  <c r="I411" i="2"/>
  <c r="G411" i="2"/>
  <c r="H411" i="2"/>
  <c r="F411" i="2"/>
  <c r="K405" i="2"/>
  <c r="H405" i="2"/>
  <c r="I405" i="2"/>
  <c r="F405" i="2"/>
  <c r="K423" i="2"/>
  <c r="I402" i="2"/>
  <c r="H423" i="2"/>
  <c r="I423" i="2"/>
  <c r="G402" i="2"/>
  <c r="F423" i="2"/>
  <c r="J402" i="2"/>
  <c r="H402" i="2"/>
  <c r="H403" i="2" s="1"/>
  <c r="K402" i="2"/>
  <c r="E402" i="2"/>
  <c r="F403" i="2" s="1"/>
  <c r="D403" i="2"/>
  <c r="K8" i="2"/>
  <c r="J8" i="2"/>
  <c r="I8" i="2"/>
  <c r="H8" i="2"/>
  <c r="G8" i="2"/>
  <c r="F8" i="2"/>
  <c r="E8" i="2"/>
  <c r="E12" i="2"/>
  <c r="F12" i="2"/>
  <c r="G12" i="2"/>
  <c r="H12" i="2"/>
  <c r="I12" i="2"/>
  <c r="J12" i="2"/>
  <c r="K12" i="2"/>
  <c r="K403" i="2" l="1"/>
  <c r="I403" i="2"/>
  <c r="J403" i="2"/>
  <c r="G403" i="2"/>
  <c r="E403" i="2"/>
  <c r="K276" i="2"/>
  <c r="J276" i="2"/>
  <c r="J259" i="2"/>
  <c r="K259" i="2"/>
  <c r="I259" i="2"/>
  <c r="G49" i="2"/>
  <c r="C400" i="2" l="1"/>
  <c r="C15" i="2"/>
  <c r="C19" i="2"/>
  <c r="C17" i="2"/>
  <c r="D395" i="2"/>
  <c r="J399" i="2"/>
  <c r="K399" i="2"/>
  <c r="I399" i="2"/>
  <c r="H399" i="2"/>
  <c r="G399" i="2"/>
  <c r="E399" i="2"/>
  <c r="F399" i="2"/>
  <c r="D399" i="2"/>
  <c r="J397" i="2"/>
  <c r="K397" i="2"/>
  <c r="I397" i="2"/>
  <c r="H397" i="2"/>
  <c r="G397" i="2"/>
  <c r="E397" i="2"/>
  <c r="F397" i="2"/>
  <c r="D397" i="2"/>
  <c r="D394" i="2"/>
  <c r="E394" i="2"/>
  <c r="F394" i="2"/>
  <c r="G394" i="2"/>
  <c r="H394" i="2"/>
  <c r="I394" i="2"/>
  <c r="J394" i="2"/>
  <c r="J395" i="2" s="1"/>
  <c r="K394" i="2"/>
  <c r="K395" i="2" s="1"/>
  <c r="C394" i="2"/>
  <c r="D385" i="2"/>
  <c r="J393" i="2"/>
  <c r="K393" i="2"/>
  <c r="I393" i="2"/>
  <c r="H393" i="2"/>
  <c r="G393" i="2"/>
  <c r="E393" i="2"/>
  <c r="F393" i="2"/>
  <c r="D393" i="2"/>
  <c r="D384" i="2"/>
  <c r="E384" i="2"/>
  <c r="F384" i="2"/>
  <c r="H384" i="2"/>
  <c r="J385" i="2" s="1"/>
  <c r="J384" i="2"/>
  <c r="C384" i="2"/>
  <c r="J387" i="2"/>
  <c r="H387" i="2"/>
  <c r="D387" i="2"/>
  <c r="D386" i="2"/>
  <c r="E386" i="2"/>
  <c r="F386" i="2"/>
  <c r="G386" i="2"/>
  <c r="G384" i="2" s="1"/>
  <c r="H386" i="2"/>
  <c r="I386" i="2"/>
  <c r="I384" i="2" s="1"/>
  <c r="J386" i="2"/>
  <c r="K386" i="2"/>
  <c r="K384" i="2" s="1"/>
  <c r="C386" i="2"/>
  <c r="D356" i="2"/>
  <c r="D355" i="2"/>
  <c r="E355" i="2"/>
  <c r="F355" i="2"/>
  <c r="G355" i="2"/>
  <c r="H355" i="2"/>
  <c r="I355" i="2"/>
  <c r="J355" i="2"/>
  <c r="J356" i="2" s="1"/>
  <c r="K355" i="2"/>
  <c r="K356" i="2" s="1"/>
  <c r="C355" i="2"/>
  <c r="J383" i="2"/>
  <c r="K383" i="2"/>
  <c r="I383" i="2"/>
  <c r="H383" i="2"/>
  <c r="G383" i="2"/>
  <c r="E383" i="2"/>
  <c r="F383" i="2"/>
  <c r="D383" i="2"/>
  <c r="J358" i="2"/>
  <c r="K358" i="2"/>
  <c r="I358" i="2"/>
  <c r="H358" i="2"/>
  <c r="G358" i="2"/>
  <c r="E358" i="2"/>
  <c r="F358" i="2"/>
  <c r="D358" i="2"/>
  <c r="D357" i="2"/>
  <c r="E357" i="2"/>
  <c r="F357" i="2"/>
  <c r="G357" i="2"/>
  <c r="H357" i="2"/>
  <c r="I357" i="2"/>
  <c r="J357" i="2"/>
  <c r="K357" i="2"/>
  <c r="C357" i="2"/>
  <c r="D340" i="2"/>
  <c r="E340" i="2"/>
  <c r="E341" i="2" s="1"/>
  <c r="J354" i="2"/>
  <c r="K354" i="2"/>
  <c r="I354" i="2"/>
  <c r="H354" i="2"/>
  <c r="G354" i="2"/>
  <c r="E354" i="2"/>
  <c r="F354" i="2"/>
  <c r="D354" i="2"/>
  <c r="F343" i="2"/>
  <c r="D343" i="2"/>
  <c r="D342" i="2"/>
  <c r="E342" i="2"/>
  <c r="E343" i="2" s="1"/>
  <c r="F342" i="2"/>
  <c r="F340" i="2" s="1"/>
  <c r="F341" i="2" s="1"/>
  <c r="G342" i="2"/>
  <c r="G340" i="2" s="1"/>
  <c r="G341" i="2" s="1"/>
  <c r="H342" i="2"/>
  <c r="H340" i="2" s="1"/>
  <c r="I342" i="2"/>
  <c r="J342" i="2"/>
  <c r="J340" i="2" s="1"/>
  <c r="K342" i="2"/>
  <c r="C342" i="2"/>
  <c r="C340" i="2" s="1"/>
  <c r="J339" i="2"/>
  <c r="K339" i="2"/>
  <c r="I339" i="2"/>
  <c r="H339" i="2"/>
  <c r="G339" i="2"/>
  <c r="E339" i="2"/>
  <c r="F339" i="2"/>
  <c r="D339" i="2"/>
  <c r="D331" i="2"/>
  <c r="D329" i="2" s="1"/>
  <c r="E331" i="2"/>
  <c r="E17" i="2" s="1"/>
  <c r="F331" i="2"/>
  <c r="G331" i="2"/>
  <c r="G332" i="2" s="1"/>
  <c r="H331" i="2"/>
  <c r="H329" i="2" s="1"/>
  <c r="I331" i="2"/>
  <c r="I332" i="2" s="1"/>
  <c r="J331" i="2"/>
  <c r="J329" i="2" s="1"/>
  <c r="K331" i="2"/>
  <c r="K329" i="2" s="1"/>
  <c r="C331" i="2"/>
  <c r="C329" i="2" s="1"/>
  <c r="J328" i="2"/>
  <c r="K328" i="2"/>
  <c r="I328" i="2"/>
  <c r="H328" i="2"/>
  <c r="G328" i="2"/>
  <c r="E328" i="2"/>
  <c r="F328" i="2"/>
  <c r="D328" i="2"/>
  <c r="J326" i="2"/>
  <c r="K326" i="2"/>
  <c r="I326" i="2"/>
  <c r="H326" i="2"/>
  <c r="G326" i="2"/>
  <c r="E326" i="2"/>
  <c r="F326" i="2"/>
  <c r="D326" i="2"/>
  <c r="D323" i="2"/>
  <c r="E323" i="2"/>
  <c r="F323" i="2"/>
  <c r="G323" i="2"/>
  <c r="H323" i="2"/>
  <c r="I323" i="2"/>
  <c r="J323" i="2"/>
  <c r="J324" i="2" s="1"/>
  <c r="K323" i="2"/>
  <c r="C323" i="2"/>
  <c r="E312" i="2"/>
  <c r="J322" i="2"/>
  <c r="K322" i="2"/>
  <c r="I322" i="2"/>
  <c r="H322" i="2"/>
  <c r="G322" i="2"/>
  <c r="E322" i="2"/>
  <c r="F322" i="2"/>
  <c r="D322" i="2"/>
  <c r="E315" i="2"/>
  <c r="D314" i="2"/>
  <c r="D312" i="2" s="1"/>
  <c r="E314" i="2"/>
  <c r="F314" i="2"/>
  <c r="F312" i="2" s="1"/>
  <c r="G314" i="2"/>
  <c r="H314" i="2"/>
  <c r="H312" i="2" s="1"/>
  <c r="I314" i="2"/>
  <c r="I312" i="2" s="1"/>
  <c r="J314" i="2"/>
  <c r="J312" i="2" s="1"/>
  <c r="K314" i="2"/>
  <c r="K315" i="2" s="1"/>
  <c r="C314" i="2"/>
  <c r="C312" i="2" s="1"/>
  <c r="D308" i="2"/>
  <c r="D309" i="2" s="1"/>
  <c r="E308" i="2"/>
  <c r="F308" i="2"/>
  <c r="G308" i="2"/>
  <c r="G309" i="2" s="1"/>
  <c r="H308" i="2"/>
  <c r="I308" i="2"/>
  <c r="J308" i="2"/>
  <c r="J309" i="2" s="1"/>
  <c r="K308" i="2"/>
  <c r="C308" i="2"/>
  <c r="D304" i="2"/>
  <c r="E304" i="2"/>
  <c r="F304" i="2"/>
  <c r="F305" i="2" s="1"/>
  <c r="G304" i="2"/>
  <c r="H304" i="2"/>
  <c r="I304" i="2"/>
  <c r="J304" i="2"/>
  <c r="J305" i="2" s="1"/>
  <c r="K304" i="2"/>
  <c r="C304" i="2"/>
  <c r="C302" i="2" s="1"/>
  <c r="J301" i="2"/>
  <c r="K301" i="2"/>
  <c r="I301" i="2"/>
  <c r="H301" i="2"/>
  <c r="G301" i="2"/>
  <c r="E301" i="2"/>
  <c r="F301" i="2"/>
  <c r="D301" i="2"/>
  <c r="D292" i="2"/>
  <c r="D290" i="2" s="1"/>
  <c r="E292" i="2"/>
  <c r="F292" i="2"/>
  <c r="F290" i="2" s="1"/>
  <c r="G292" i="2"/>
  <c r="G290" i="2" s="1"/>
  <c r="H292" i="2"/>
  <c r="H290" i="2" s="1"/>
  <c r="I292" i="2"/>
  <c r="I290" i="2" s="1"/>
  <c r="J292" i="2"/>
  <c r="J290" i="2" s="1"/>
  <c r="K292" i="2"/>
  <c r="K290" i="2" s="1"/>
  <c r="C292" i="2"/>
  <c r="C290" i="2" s="1"/>
  <c r="J289" i="2"/>
  <c r="K289" i="2"/>
  <c r="I289" i="2"/>
  <c r="H289" i="2"/>
  <c r="G289" i="2"/>
  <c r="E289" i="2"/>
  <c r="F289" i="2"/>
  <c r="D289" i="2"/>
  <c r="D281" i="2"/>
  <c r="D279" i="2" s="1"/>
  <c r="E281" i="2"/>
  <c r="F281" i="2"/>
  <c r="G281" i="2"/>
  <c r="G279" i="2" s="1"/>
  <c r="H281" i="2"/>
  <c r="H279" i="2" s="1"/>
  <c r="I281" i="2"/>
  <c r="I279" i="2" s="1"/>
  <c r="J281" i="2"/>
  <c r="K281" i="2"/>
  <c r="C281" i="2"/>
  <c r="C279" i="2" s="1"/>
  <c r="J278" i="2"/>
  <c r="K278" i="2"/>
  <c r="I278" i="2"/>
  <c r="H278" i="2"/>
  <c r="G278" i="2"/>
  <c r="E278" i="2"/>
  <c r="F278" i="2"/>
  <c r="D278" i="2"/>
  <c r="I276" i="2"/>
  <c r="H276" i="2"/>
  <c r="G276" i="2"/>
  <c r="E276" i="2"/>
  <c r="F276" i="2"/>
  <c r="D276" i="2"/>
  <c r="D273" i="2"/>
  <c r="E273" i="2"/>
  <c r="F273" i="2"/>
  <c r="G273" i="2"/>
  <c r="H273" i="2"/>
  <c r="I273" i="2"/>
  <c r="J273" i="2"/>
  <c r="K273" i="2"/>
  <c r="C273" i="2"/>
  <c r="D268" i="2"/>
  <c r="E268" i="2"/>
  <c r="F268" i="2"/>
  <c r="F269" i="2" s="1"/>
  <c r="G268" i="2"/>
  <c r="H268" i="2"/>
  <c r="I268" i="2"/>
  <c r="I269" i="2" s="1"/>
  <c r="J268" i="2"/>
  <c r="K268" i="2"/>
  <c r="C268" i="2"/>
  <c r="D262" i="2"/>
  <c r="E262" i="2"/>
  <c r="F262" i="2"/>
  <c r="G262" i="2"/>
  <c r="H262" i="2"/>
  <c r="I262" i="2"/>
  <c r="J262" i="2"/>
  <c r="K262" i="2"/>
  <c r="C262" i="2"/>
  <c r="H259" i="2"/>
  <c r="G259" i="2"/>
  <c r="E259" i="2"/>
  <c r="F259" i="2"/>
  <c r="D259" i="2"/>
  <c r="D242" i="2"/>
  <c r="E242" i="2"/>
  <c r="F242" i="2"/>
  <c r="G242" i="2"/>
  <c r="H242" i="2"/>
  <c r="I242" i="2"/>
  <c r="J242" i="2"/>
  <c r="K242" i="2"/>
  <c r="C242" i="2"/>
  <c r="D238" i="2"/>
  <c r="E238" i="2"/>
  <c r="F238" i="2"/>
  <c r="G238" i="2"/>
  <c r="H238" i="2"/>
  <c r="I238" i="2"/>
  <c r="J238" i="2"/>
  <c r="K238" i="2"/>
  <c r="C238" i="2"/>
  <c r="K235" i="2"/>
  <c r="J235" i="2"/>
  <c r="I235" i="2"/>
  <c r="H235" i="2"/>
  <c r="G235" i="2"/>
  <c r="F235" i="2"/>
  <c r="E235" i="2"/>
  <c r="D235" i="2"/>
  <c r="D230" i="2"/>
  <c r="E230" i="2"/>
  <c r="E228" i="2" s="1"/>
  <c r="F230" i="2"/>
  <c r="G230" i="2"/>
  <c r="G228" i="2" s="1"/>
  <c r="H230" i="2"/>
  <c r="H228" i="2" s="1"/>
  <c r="I230" i="2"/>
  <c r="I228" i="2" s="1"/>
  <c r="J230" i="2"/>
  <c r="J228" i="2" s="1"/>
  <c r="K230" i="2"/>
  <c r="K228" i="2" s="1"/>
  <c r="C230" i="2"/>
  <c r="C228" i="2" s="1"/>
  <c r="J227" i="2"/>
  <c r="K227" i="2"/>
  <c r="I227" i="2"/>
  <c r="H227" i="2"/>
  <c r="G227" i="2"/>
  <c r="E227" i="2"/>
  <c r="F227" i="2"/>
  <c r="D227" i="2"/>
  <c r="D218" i="2"/>
  <c r="D216" i="2" s="1"/>
  <c r="E218" i="2"/>
  <c r="E216" i="2" s="1"/>
  <c r="F218" i="2"/>
  <c r="F216" i="2" s="1"/>
  <c r="G218" i="2"/>
  <c r="H218" i="2"/>
  <c r="I218" i="2"/>
  <c r="J218" i="2"/>
  <c r="K218" i="2"/>
  <c r="C218" i="2"/>
  <c r="C216" i="2" s="1"/>
  <c r="D210" i="2"/>
  <c r="E210" i="2"/>
  <c r="F210" i="2"/>
  <c r="G210" i="2"/>
  <c r="H210" i="2"/>
  <c r="I210" i="2"/>
  <c r="J210" i="2"/>
  <c r="K210" i="2"/>
  <c r="C210" i="2"/>
  <c r="J213" i="2"/>
  <c r="K213" i="2"/>
  <c r="I213" i="2"/>
  <c r="H213" i="2"/>
  <c r="G213" i="2"/>
  <c r="E213" i="2"/>
  <c r="F213" i="2"/>
  <c r="D213" i="2"/>
  <c r="J215" i="2"/>
  <c r="K215" i="2"/>
  <c r="I215" i="2"/>
  <c r="H215" i="2"/>
  <c r="G215" i="2"/>
  <c r="E215" i="2"/>
  <c r="F215" i="2"/>
  <c r="D215" i="2"/>
  <c r="J209" i="2"/>
  <c r="K209" i="2"/>
  <c r="I209" i="2"/>
  <c r="H209" i="2"/>
  <c r="G209" i="2"/>
  <c r="F209" i="2"/>
  <c r="E209" i="2"/>
  <c r="D209" i="2"/>
  <c r="D205" i="2"/>
  <c r="D203" i="2" s="1"/>
  <c r="E205" i="2"/>
  <c r="E203" i="2" s="1"/>
  <c r="F205" i="2"/>
  <c r="F203" i="2" s="1"/>
  <c r="G205" i="2"/>
  <c r="H205" i="2"/>
  <c r="H203" i="2" s="1"/>
  <c r="I205" i="2"/>
  <c r="I203" i="2" s="1"/>
  <c r="J205" i="2"/>
  <c r="J203" i="2" s="1"/>
  <c r="K205" i="2"/>
  <c r="C205" i="2"/>
  <c r="C203" i="2" s="1"/>
  <c r="D199" i="2"/>
  <c r="D195" i="2" s="1"/>
  <c r="E199" i="2"/>
  <c r="E195" i="2" s="1"/>
  <c r="F199" i="2"/>
  <c r="F195" i="2" s="1"/>
  <c r="G199" i="2"/>
  <c r="H199" i="2"/>
  <c r="H195" i="2" s="1"/>
  <c r="I199" i="2"/>
  <c r="J199" i="2"/>
  <c r="K199" i="2"/>
  <c r="K195" i="2" s="1"/>
  <c r="C199" i="2"/>
  <c r="C195" i="2" s="1"/>
  <c r="D189" i="2"/>
  <c r="E189" i="2"/>
  <c r="F189" i="2"/>
  <c r="G189" i="2"/>
  <c r="H189" i="2"/>
  <c r="I189" i="2"/>
  <c r="J189" i="2"/>
  <c r="K189" i="2"/>
  <c r="C189" i="2"/>
  <c r="J194" i="2"/>
  <c r="K194" i="2"/>
  <c r="I194" i="2"/>
  <c r="H194" i="2"/>
  <c r="G194" i="2"/>
  <c r="E194" i="2"/>
  <c r="F194" i="2"/>
  <c r="D194" i="2"/>
  <c r="H385" i="2" l="1"/>
  <c r="F385" i="2"/>
  <c r="E385" i="2"/>
  <c r="I356" i="2"/>
  <c r="H356" i="2"/>
  <c r="G356" i="2"/>
  <c r="E356" i="2"/>
  <c r="F356" i="2"/>
  <c r="H302" i="2"/>
  <c r="K343" i="2"/>
  <c r="J343" i="2"/>
  <c r="I343" i="2"/>
  <c r="K385" i="2"/>
  <c r="K387" i="2"/>
  <c r="I385" i="2"/>
  <c r="G385" i="2"/>
  <c r="G387" i="2"/>
  <c r="I387" i="2"/>
  <c r="K312" i="2"/>
  <c r="K313" i="2" s="1"/>
  <c r="I315" i="2"/>
  <c r="K340" i="2"/>
  <c r="I302" i="2"/>
  <c r="G302" i="2"/>
  <c r="J17" i="2"/>
  <c r="I329" i="2"/>
  <c r="G329" i="2"/>
  <c r="F332" i="2"/>
  <c r="I395" i="2"/>
  <c r="H395" i="2"/>
  <c r="G395" i="2"/>
  <c r="E395" i="2"/>
  <c r="F395" i="2"/>
  <c r="I324" i="2"/>
  <c r="F324" i="2"/>
  <c r="D17" i="2"/>
  <c r="F387" i="2"/>
  <c r="E387" i="2"/>
  <c r="D341" i="2"/>
  <c r="J341" i="2"/>
  <c r="H341" i="2"/>
  <c r="D330" i="2"/>
  <c r="J313" i="2"/>
  <c r="H343" i="2"/>
  <c r="K309" i="2"/>
  <c r="E302" i="2"/>
  <c r="G303" i="2" s="1"/>
  <c r="F315" i="2"/>
  <c r="H324" i="2"/>
  <c r="K330" i="2"/>
  <c r="E332" i="2"/>
  <c r="G343" i="2"/>
  <c r="F302" i="2"/>
  <c r="H303" i="2" s="1"/>
  <c r="J315" i="2"/>
  <c r="H332" i="2"/>
  <c r="E263" i="2"/>
  <c r="E274" i="2"/>
  <c r="F282" i="2"/>
  <c r="H309" i="2"/>
  <c r="F313" i="2"/>
  <c r="K324" i="2"/>
  <c r="E324" i="2"/>
  <c r="F329" i="2"/>
  <c r="I340" i="2"/>
  <c r="I341" i="2" s="1"/>
  <c r="D324" i="2"/>
  <c r="G324" i="2"/>
  <c r="D313" i="2"/>
  <c r="H313" i="2"/>
  <c r="E313" i="2"/>
  <c r="J330" i="2"/>
  <c r="G305" i="2"/>
  <c r="I309" i="2"/>
  <c r="G315" i="2"/>
  <c r="G312" i="2"/>
  <c r="G313" i="2" s="1"/>
  <c r="D332" i="2"/>
  <c r="K332" i="2"/>
  <c r="E329" i="2"/>
  <c r="E330" i="2" s="1"/>
  <c r="D305" i="2"/>
  <c r="H315" i="2"/>
  <c r="J332" i="2"/>
  <c r="I293" i="2"/>
  <c r="I303" i="2"/>
  <c r="H305" i="2"/>
  <c r="K302" i="2"/>
  <c r="K303" i="2" s="1"/>
  <c r="F303" i="2"/>
  <c r="D315" i="2"/>
  <c r="I305" i="2"/>
  <c r="K291" i="2"/>
  <c r="G293" i="2"/>
  <c r="J302" i="2"/>
  <c r="J303" i="2" s="1"/>
  <c r="D302" i="2"/>
  <c r="I260" i="2"/>
  <c r="K282" i="2"/>
  <c r="I291" i="2"/>
  <c r="H260" i="2"/>
  <c r="J282" i="2"/>
  <c r="K305" i="2"/>
  <c r="E309" i="2"/>
  <c r="F309" i="2"/>
  <c r="H291" i="2"/>
  <c r="D274" i="2"/>
  <c r="E269" i="2"/>
  <c r="G282" i="2"/>
  <c r="J291" i="2"/>
  <c r="D291" i="2"/>
  <c r="J236" i="2"/>
  <c r="D236" i="2"/>
  <c r="C260" i="2"/>
  <c r="K269" i="2"/>
  <c r="D280" i="2"/>
  <c r="H293" i="2"/>
  <c r="K260" i="2"/>
  <c r="K261" i="2" s="1"/>
  <c r="H269" i="2"/>
  <c r="J274" i="2"/>
  <c r="I280" i="2"/>
  <c r="H282" i="2"/>
  <c r="J190" i="2"/>
  <c r="J204" i="2"/>
  <c r="G211" i="2"/>
  <c r="J219" i="2"/>
  <c r="I229" i="2"/>
  <c r="K243" i="2"/>
  <c r="E243" i="2"/>
  <c r="J260" i="2"/>
  <c r="G269" i="2"/>
  <c r="I282" i="2"/>
  <c r="F279" i="2"/>
  <c r="E305" i="2"/>
  <c r="F293" i="2"/>
  <c r="K279" i="2"/>
  <c r="K280" i="2" s="1"/>
  <c r="G274" i="2"/>
  <c r="D282" i="2"/>
  <c r="J279" i="2"/>
  <c r="J280" i="2" s="1"/>
  <c r="D293" i="2"/>
  <c r="K293" i="2"/>
  <c r="E290" i="2"/>
  <c r="E291" i="2" s="1"/>
  <c r="F274" i="2"/>
  <c r="J293" i="2"/>
  <c r="E279" i="2"/>
  <c r="G190" i="2"/>
  <c r="J200" i="2"/>
  <c r="G206" i="2"/>
  <c r="J211" i="2"/>
  <c r="G219" i="2"/>
  <c r="F231" i="2"/>
  <c r="G260" i="2"/>
  <c r="I261" i="2" s="1"/>
  <c r="J269" i="2"/>
  <c r="K274" i="2"/>
  <c r="E282" i="2"/>
  <c r="E293" i="2"/>
  <c r="F263" i="2"/>
  <c r="D269" i="2"/>
  <c r="H274" i="2"/>
  <c r="H236" i="2"/>
  <c r="D263" i="2"/>
  <c r="F260" i="2"/>
  <c r="I274" i="2"/>
  <c r="J243" i="2"/>
  <c r="D243" i="2"/>
  <c r="E260" i="2"/>
  <c r="I243" i="2"/>
  <c r="D260" i="2"/>
  <c r="F236" i="2"/>
  <c r="K236" i="2"/>
  <c r="E236" i="2"/>
  <c r="F237" i="2" s="1"/>
  <c r="I211" i="2"/>
  <c r="K229" i="2"/>
  <c r="H243" i="2"/>
  <c r="K190" i="2"/>
  <c r="H196" i="2"/>
  <c r="K206" i="2"/>
  <c r="H211" i="2"/>
  <c r="K219" i="2"/>
  <c r="J229" i="2"/>
  <c r="I239" i="2"/>
  <c r="D239" i="2"/>
  <c r="G243" i="2"/>
  <c r="F243" i="2"/>
  <c r="K263" i="2"/>
  <c r="J263" i="2"/>
  <c r="I263" i="2"/>
  <c r="H263" i="2"/>
  <c r="G263" i="2"/>
  <c r="J237" i="2"/>
  <c r="D231" i="2"/>
  <c r="I190" i="2"/>
  <c r="I219" i="2"/>
  <c r="G239" i="2"/>
  <c r="H190" i="2"/>
  <c r="H204" i="2"/>
  <c r="K211" i="2"/>
  <c r="H219" i="2"/>
  <c r="G229" i="2"/>
  <c r="H231" i="2"/>
  <c r="D228" i="2"/>
  <c r="D229" i="2" s="1"/>
  <c r="F196" i="2"/>
  <c r="D211" i="2"/>
  <c r="I216" i="2"/>
  <c r="J231" i="2"/>
  <c r="F228" i="2"/>
  <c r="H229" i="2" s="1"/>
  <c r="C236" i="2"/>
  <c r="H239" i="2"/>
  <c r="E231" i="2"/>
  <c r="E239" i="2"/>
  <c r="K239" i="2"/>
  <c r="I236" i="2"/>
  <c r="G236" i="2"/>
  <c r="D204" i="2"/>
  <c r="E211" i="2"/>
  <c r="G231" i="2"/>
  <c r="I231" i="2"/>
  <c r="K231" i="2"/>
  <c r="F239" i="2"/>
  <c r="J239" i="2"/>
  <c r="K216" i="2"/>
  <c r="J216" i="2"/>
  <c r="H216" i="2"/>
  <c r="G216" i="2"/>
  <c r="G217" i="2" s="1"/>
  <c r="F217" i="2"/>
  <c r="E217" i="2"/>
  <c r="D217" i="2"/>
  <c r="H200" i="2"/>
  <c r="J195" i="2"/>
  <c r="J196" i="2" s="1"/>
  <c r="F190" i="2"/>
  <c r="E196" i="2"/>
  <c r="D200" i="2"/>
  <c r="E204" i="2"/>
  <c r="J206" i="2"/>
  <c r="F219" i="2"/>
  <c r="D219" i="2"/>
  <c r="E219" i="2"/>
  <c r="D190" i="2"/>
  <c r="I195" i="2"/>
  <c r="I200" i="2"/>
  <c r="G195" i="2"/>
  <c r="G196" i="2" s="1"/>
  <c r="G200" i="2"/>
  <c r="D196" i="2"/>
  <c r="E206" i="2"/>
  <c r="I206" i="2"/>
  <c r="K203" i="2"/>
  <c r="K204" i="2" s="1"/>
  <c r="G203" i="2"/>
  <c r="G204" i="2" s="1"/>
  <c r="E190" i="2"/>
  <c r="F200" i="2"/>
  <c r="E200" i="2"/>
  <c r="K200" i="2"/>
  <c r="F204" i="2"/>
  <c r="F211" i="2"/>
  <c r="F206" i="2"/>
  <c r="H206" i="2"/>
  <c r="D185" i="2"/>
  <c r="E185" i="2"/>
  <c r="F185" i="2"/>
  <c r="G185" i="2"/>
  <c r="H185" i="2"/>
  <c r="I185" i="2"/>
  <c r="J185" i="2"/>
  <c r="K185" i="2"/>
  <c r="C185" i="2"/>
  <c r="D181" i="2"/>
  <c r="E181" i="2"/>
  <c r="F181" i="2"/>
  <c r="G181" i="2"/>
  <c r="H181" i="2"/>
  <c r="I181" i="2"/>
  <c r="J181" i="2"/>
  <c r="K181" i="2"/>
  <c r="C181" i="2"/>
  <c r="D173" i="2"/>
  <c r="E173" i="2"/>
  <c r="F173" i="2"/>
  <c r="G173" i="2"/>
  <c r="H173" i="2"/>
  <c r="I173" i="2"/>
  <c r="J173" i="2"/>
  <c r="K173" i="2"/>
  <c r="C173" i="2"/>
  <c r="J172" i="2"/>
  <c r="K172" i="2"/>
  <c r="I172" i="2"/>
  <c r="H172" i="2"/>
  <c r="G172" i="2"/>
  <c r="E172" i="2"/>
  <c r="F172" i="2"/>
  <c r="D172" i="2"/>
  <c r="D168" i="2"/>
  <c r="D166" i="2" s="1"/>
  <c r="E168" i="2"/>
  <c r="E166" i="2" s="1"/>
  <c r="F168" i="2"/>
  <c r="F166" i="2" s="1"/>
  <c r="G168" i="2"/>
  <c r="G166" i="2" s="1"/>
  <c r="H168" i="2"/>
  <c r="H166" i="2" s="1"/>
  <c r="I168" i="2"/>
  <c r="I166" i="2" s="1"/>
  <c r="J168" i="2"/>
  <c r="J166" i="2" s="1"/>
  <c r="K168" i="2"/>
  <c r="K166" i="2" s="1"/>
  <c r="C168" i="2"/>
  <c r="C166" i="2" s="1"/>
  <c r="D160" i="2"/>
  <c r="E160" i="2"/>
  <c r="F160" i="2"/>
  <c r="G160" i="2"/>
  <c r="H160" i="2"/>
  <c r="I160" i="2"/>
  <c r="J160" i="2"/>
  <c r="K160" i="2"/>
  <c r="C160" i="2"/>
  <c r="J165" i="2"/>
  <c r="K165" i="2"/>
  <c r="I165" i="2"/>
  <c r="H165" i="2"/>
  <c r="G165" i="2"/>
  <c r="E165" i="2"/>
  <c r="F165" i="2"/>
  <c r="D165" i="2"/>
  <c r="J159" i="2"/>
  <c r="K159" i="2"/>
  <c r="I159" i="2"/>
  <c r="H159" i="2"/>
  <c r="G159" i="2"/>
  <c r="E159" i="2"/>
  <c r="F159" i="2"/>
  <c r="D159" i="2"/>
  <c r="D155" i="2"/>
  <c r="E155" i="2"/>
  <c r="E153" i="2" s="1"/>
  <c r="F155" i="2"/>
  <c r="G155" i="2"/>
  <c r="G153" i="2" s="1"/>
  <c r="H155" i="2"/>
  <c r="I155" i="2"/>
  <c r="I153" i="2" s="1"/>
  <c r="J155" i="2"/>
  <c r="K155" i="2"/>
  <c r="C155" i="2"/>
  <c r="C153" i="2" s="1"/>
  <c r="D147" i="2"/>
  <c r="E147" i="2"/>
  <c r="F147" i="2"/>
  <c r="G147" i="2"/>
  <c r="H147" i="2"/>
  <c r="I147" i="2"/>
  <c r="J147" i="2"/>
  <c r="K147" i="2"/>
  <c r="C147" i="2"/>
  <c r="J152" i="2"/>
  <c r="K152" i="2"/>
  <c r="I152" i="2"/>
  <c r="H152" i="2"/>
  <c r="G152" i="2"/>
  <c r="E152" i="2"/>
  <c r="F152" i="2"/>
  <c r="D152" i="2"/>
  <c r="J150" i="2"/>
  <c r="K150" i="2"/>
  <c r="I150" i="2"/>
  <c r="H150" i="2"/>
  <c r="G150" i="2"/>
  <c r="F150" i="2"/>
  <c r="E150" i="2"/>
  <c r="D143" i="2"/>
  <c r="D139" i="2" s="1"/>
  <c r="E143" i="2"/>
  <c r="F143" i="2"/>
  <c r="G143" i="2"/>
  <c r="H143" i="2"/>
  <c r="H139" i="2" s="1"/>
  <c r="I143" i="2"/>
  <c r="I139" i="2" s="1"/>
  <c r="J143" i="2"/>
  <c r="J139" i="2" s="1"/>
  <c r="K143" i="2"/>
  <c r="C143" i="2"/>
  <c r="C139" i="2" s="1"/>
  <c r="G330" i="2" l="1"/>
  <c r="K341" i="2"/>
  <c r="I330" i="2"/>
  <c r="F330" i="2"/>
  <c r="D18" i="2"/>
  <c r="E18" i="2"/>
  <c r="G237" i="2"/>
  <c r="H330" i="2"/>
  <c r="F280" i="2"/>
  <c r="D237" i="2"/>
  <c r="E237" i="2"/>
  <c r="J261" i="2"/>
  <c r="E261" i="2"/>
  <c r="G144" i="2"/>
  <c r="G148" i="2"/>
  <c r="K161" i="2"/>
  <c r="H167" i="2"/>
  <c r="J182" i="2"/>
  <c r="I313" i="2"/>
  <c r="H280" i="2"/>
  <c r="I154" i="2"/>
  <c r="J161" i="2"/>
  <c r="G167" i="2"/>
  <c r="D186" i="2"/>
  <c r="D303" i="2"/>
  <c r="E303" i="2"/>
  <c r="F291" i="2"/>
  <c r="J217" i="2"/>
  <c r="D261" i="2"/>
  <c r="G291" i="2"/>
  <c r="E280" i="2"/>
  <c r="G280" i="2"/>
  <c r="J140" i="2"/>
  <c r="J148" i="2"/>
  <c r="F229" i="2"/>
  <c r="E229" i="2"/>
  <c r="I217" i="2"/>
  <c r="H237" i="2"/>
  <c r="G261" i="2"/>
  <c r="F261" i="2"/>
  <c r="H261" i="2"/>
  <c r="G154" i="2"/>
  <c r="H161" i="2"/>
  <c r="K167" i="2"/>
  <c r="J186" i="2"/>
  <c r="G186" i="2"/>
  <c r="K144" i="2"/>
  <c r="E144" i="2"/>
  <c r="K148" i="2"/>
  <c r="I161" i="2"/>
  <c r="F167" i="2"/>
  <c r="K186" i="2"/>
  <c r="E186" i="2"/>
  <c r="G161" i="2"/>
  <c r="J167" i="2"/>
  <c r="C179" i="2"/>
  <c r="F179" i="2"/>
  <c r="I186" i="2"/>
  <c r="I148" i="2"/>
  <c r="H148" i="2"/>
  <c r="K156" i="2"/>
  <c r="I167" i="2"/>
  <c r="H186" i="2"/>
  <c r="K217" i="2"/>
  <c r="F161" i="2"/>
  <c r="K179" i="2"/>
  <c r="I179" i="2"/>
  <c r="G179" i="2"/>
  <c r="E179" i="2"/>
  <c r="D140" i="2"/>
  <c r="D148" i="2"/>
  <c r="I237" i="2"/>
  <c r="K237" i="2"/>
  <c r="H217" i="2"/>
  <c r="D167" i="2"/>
  <c r="D144" i="2"/>
  <c r="G156" i="2"/>
  <c r="K153" i="2"/>
  <c r="K154" i="2" s="1"/>
  <c r="D161" i="2"/>
  <c r="E167" i="2"/>
  <c r="H182" i="2"/>
  <c r="D182" i="2"/>
  <c r="I182" i="2"/>
  <c r="F186" i="2"/>
  <c r="J144" i="2"/>
  <c r="E148" i="2"/>
  <c r="I156" i="2"/>
  <c r="G182" i="2"/>
  <c r="K182" i="2"/>
  <c r="I144" i="2"/>
  <c r="K139" i="2"/>
  <c r="K140" i="2" s="1"/>
  <c r="G139" i="2"/>
  <c r="I140" i="2" s="1"/>
  <c r="J153" i="2"/>
  <c r="J156" i="2"/>
  <c r="H153" i="2"/>
  <c r="H156" i="2"/>
  <c r="F153" i="2"/>
  <c r="F154" i="2" s="1"/>
  <c r="F156" i="2"/>
  <c r="D153" i="2"/>
  <c r="D154" i="2" s="1"/>
  <c r="D156" i="2"/>
  <c r="E139" i="2"/>
  <c r="E140" i="2" s="1"/>
  <c r="F148" i="2"/>
  <c r="E156" i="2"/>
  <c r="E161" i="2"/>
  <c r="F182" i="2"/>
  <c r="J179" i="2"/>
  <c r="H179" i="2"/>
  <c r="D179" i="2"/>
  <c r="I196" i="2"/>
  <c r="F144" i="2"/>
  <c r="H144" i="2"/>
  <c r="F139" i="2"/>
  <c r="E182" i="2"/>
  <c r="K196" i="2"/>
  <c r="I204" i="2"/>
  <c r="D133" i="2"/>
  <c r="E133" i="2"/>
  <c r="F133" i="2"/>
  <c r="G133" i="2"/>
  <c r="H133" i="2"/>
  <c r="I133" i="2"/>
  <c r="J133" i="2"/>
  <c r="K133" i="2"/>
  <c r="C133" i="2"/>
  <c r="J138" i="2"/>
  <c r="K138" i="2"/>
  <c r="I138" i="2"/>
  <c r="H138" i="2"/>
  <c r="G138" i="2"/>
  <c r="E138" i="2"/>
  <c r="F138" i="2"/>
  <c r="D138" i="2"/>
  <c r="D127" i="2"/>
  <c r="E127" i="2"/>
  <c r="F127" i="2"/>
  <c r="G127" i="2"/>
  <c r="H127" i="2"/>
  <c r="I127" i="2"/>
  <c r="J127" i="2"/>
  <c r="K127" i="2"/>
  <c r="C127" i="2"/>
  <c r="J132" i="2"/>
  <c r="K132" i="2"/>
  <c r="I132" i="2"/>
  <c r="H132" i="2"/>
  <c r="G132" i="2"/>
  <c r="E132" i="2"/>
  <c r="F132" i="2"/>
  <c r="D132" i="2"/>
  <c r="K128" i="2" l="1"/>
  <c r="J134" i="2"/>
  <c r="H128" i="2"/>
  <c r="H180" i="2"/>
  <c r="F180" i="2"/>
  <c r="G134" i="2"/>
  <c r="J128" i="2"/>
  <c r="I134" i="2"/>
  <c r="I128" i="2"/>
  <c r="H134" i="2"/>
  <c r="D180" i="2"/>
  <c r="I180" i="2"/>
  <c r="G128" i="2"/>
  <c r="F128" i="2"/>
  <c r="K134" i="2"/>
  <c r="E134" i="2"/>
  <c r="E154" i="2"/>
  <c r="G180" i="2"/>
  <c r="K180" i="2"/>
  <c r="D128" i="2"/>
  <c r="E128" i="2"/>
  <c r="F134" i="2"/>
  <c r="D134" i="2"/>
  <c r="J180" i="2"/>
  <c r="F140" i="2"/>
  <c r="H140" i="2"/>
  <c r="H154" i="2"/>
  <c r="J154" i="2"/>
  <c r="E180" i="2"/>
  <c r="G140" i="2"/>
  <c r="J122" i="2"/>
  <c r="K122" i="2"/>
  <c r="I122" i="2"/>
  <c r="H122" i="2"/>
  <c r="G122" i="2"/>
  <c r="E122" i="2"/>
  <c r="F122" i="2"/>
  <c r="D122" i="2"/>
  <c r="D123" i="2"/>
  <c r="D119" i="2" s="1"/>
  <c r="E123" i="2"/>
  <c r="F123" i="2"/>
  <c r="F119" i="2" s="1"/>
  <c r="G123" i="2"/>
  <c r="G119" i="2" s="1"/>
  <c r="H123" i="2"/>
  <c r="H119" i="2" s="1"/>
  <c r="I123" i="2"/>
  <c r="I119" i="2" s="1"/>
  <c r="J123" i="2"/>
  <c r="J119" i="2" s="1"/>
  <c r="K123" i="2"/>
  <c r="K119" i="2" s="1"/>
  <c r="C123" i="2"/>
  <c r="C119" i="2" s="1"/>
  <c r="J120" i="2" l="1"/>
  <c r="I120" i="2"/>
  <c r="H120" i="2"/>
  <c r="K120" i="2"/>
  <c r="D124" i="2"/>
  <c r="E124" i="2"/>
  <c r="E119" i="2"/>
  <c r="E120" i="2" s="1"/>
  <c r="D120" i="2"/>
  <c r="K124" i="2"/>
  <c r="J124" i="2"/>
  <c r="G124" i="2"/>
  <c r="I124" i="2"/>
  <c r="F124" i="2"/>
  <c r="H124" i="2"/>
  <c r="D250" i="2"/>
  <c r="D248" i="2" s="1"/>
  <c r="E250" i="2"/>
  <c r="E248" i="2" s="1"/>
  <c r="F250" i="2"/>
  <c r="F248" i="2" s="1"/>
  <c r="G250" i="2"/>
  <c r="H250" i="2"/>
  <c r="I250" i="2"/>
  <c r="J250" i="2"/>
  <c r="K250" i="2"/>
  <c r="C250" i="2"/>
  <c r="C248" i="2" s="1"/>
  <c r="E115" i="2"/>
  <c r="F115" i="2"/>
  <c r="G115" i="2"/>
  <c r="H115" i="2"/>
  <c r="I115" i="2"/>
  <c r="J115" i="2"/>
  <c r="K115" i="2"/>
  <c r="C115" i="2"/>
  <c r="D111" i="2"/>
  <c r="E111" i="2"/>
  <c r="F111" i="2"/>
  <c r="G111" i="2"/>
  <c r="H111" i="2"/>
  <c r="I111" i="2"/>
  <c r="J111" i="2"/>
  <c r="K111" i="2"/>
  <c r="C111" i="2"/>
  <c r="J108" i="2"/>
  <c r="K108" i="2"/>
  <c r="I108" i="2"/>
  <c r="H108" i="2"/>
  <c r="G108" i="2"/>
  <c r="E108" i="2"/>
  <c r="F108" i="2"/>
  <c r="D108" i="2"/>
  <c r="D103" i="2"/>
  <c r="D101" i="2" s="1"/>
  <c r="E103" i="2"/>
  <c r="E101" i="2" s="1"/>
  <c r="F103" i="2"/>
  <c r="F101" i="2" s="1"/>
  <c r="G103" i="2"/>
  <c r="G101" i="2" s="1"/>
  <c r="H103" i="2"/>
  <c r="H101" i="2" s="1"/>
  <c r="H102" i="2" s="1"/>
  <c r="I103" i="2"/>
  <c r="I101" i="2" s="1"/>
  <c r="J103" i="2"/>
  <c r="J101" i="2" s="1"/>
  <c r="K103" i="2"/>
  <c r="K101" i="2" s="1"/>
  <c r="C103" i="2"/>
  <c r="C101" i="2" s="1"/>
  <c r="D95" i="2"/>
  <c r="E95" i="2"/>
  <c r="F95" i="2"/>
  <c r="G95" i="2"/>
  <c r="H95" i="2"/>
  <c r="I95" i="2"/>
  <c r="J95" i="2"/>
  <c r="K95" i="2"/>
  <c r="K96" i="2" s="1"/>
  <c r="C95" i="2"/>
  <c r="J100" i="2"/>
  <c r="K100" i="2"/>
  <c r="I100" i="2"/>
  <c r="H100" i="2"/>
  <c r="G100" i="2"/>
  <c r="F100" i="2"/>
  <c r="E100" i="2"/>
  <c r="D100" i="2"/>
  <c r="J94" i="2"/>
  <c r="K94" i="2"/>
  <c r="I94" i="2"/>
  <c r="H94" i="2"/>
  <c r="G94" i="2"/>
  <c r="E94" i="2"/>
  <c r="F94" i="2"/>
  <c r="D94" i="2"/>
  <c r="D89" i="2"/>
  <c r="E89" i="2"/>
  <c r="F89" i="2"/>
  <c r="G89" i="2"/>
  <c r="H89" i="2"/>
  <c r="I89" i="2"/>
  <c r="J89" i="2"/>
  <c r="J90" i="2" s="1"/>
  <c r="K89" i="2"/>
  <c r="C89" i="2"/>
  <c r="J92" i="2"/>
  <c r="K92" i="2"/>
  <c r="I92" i="2"/>
  <c r="H92" i="2"/>
  <c r="G92" i="2"/>
  <c r="F92" i="2"/>
  <c r="E92" i="2"/>
  <c r="J88" i="2"/>
  <c r="K88" i="2"/>
  <c r="I88" i="2"/>
  <c r="H88" i="2"/>
  <c r="G88" i="2"/>
  <c r="E88" i="2"/>
  <c r="F88" i="2"/>
  <c r="D88" i="2"/>
  <c r="D84" i="2"/>
  <c r="D82" i="2" s="1"/>
  <c r="E84" i="2"/>
  <c r="F84" i="2"/>
  <c r="F82" i="2" s="1"/>
  <c r="G84" i="2"/>
  <c r="G82" i="2" s="1"/>
  <c r="H84" i="2"/>
  <c r="H82" i="2" s="1"/>
  <c r="I84" i="2"/>
  <c r="I82" i="2" s="1"/>
  <c r="J84" i="2"/>
  <c r="J82" i="2" s="1"/>
  <c r="J83" i="2" s="1"/>
  <c r="K84" i="2"/>
  <c r="C84" i="2"/>
  <c r="C82" i="2" s="1"/>
  <c r="D76" i="2"/>
  <c r="E76" i="2"/>
  <c r="F76" i="2"/>
  <c r="G76" i="2"/>
  <c r="H76" i="2"/>
  <c r="I76" i="2"/>
  <c r="J76" i="2"/>
  <c r="K76" i="2"/>
  <c r="C76" i="2"/>
  <c r="C57" i="2" s="1"/>
  <c r="D70" i="2"/>
  <c r="E70" i="2"/>
  <c r="F70" i="2"/>
  <c r="G70" i="2"/>
  <c r="H70" i="2"/>
  <c r="I70" i="2"/>
  <c r="J70" i="2"/>
  <c r="J71" i="2" s="1"/>
  <c r="K70" i="2"/>
  <c r="C70" i="2"/>
  <c r="J67" i="2"/>
  <c r="K67" i="2"/>
  <c r="I67" i="2"/>
  <c r="H67" i="2"/>
  <c r="G67" i="2"/>
  <c r="E67" i="2"/>
  <c r="F67" i="2"/>
  <c r="D67" i="2"/>
  <c r="D61" i="2"/>
  <c r="E61" i="2"/>
  <c r="F61" i="2"/>
  <c r="G61" i="2"/>
  <c r="H61" i="2"/>
  <c r="I61" i="2"/>
  <c r="J61" i="2"/>
  <c r="K61" i="2"/>
  <c r="C61" i="2"/>
  <c r="J48" i="2"/>
  <c r="K48" i="2"/>
  <c r="I48" i="2"/>
  <c r="H48" i="2"/>
  <c r="G48" i="2"/>
  <c r="E48" i="2"/>
  <c r="F48" i="2"/>
  <c r="D48" i="2"/>
  <c r="D49" i="2"/>
  <c r="D45" i="2" s="1"/>
  <c r="E49" i="2"/>
  <c r="E45" i="2" s="1"/>
  <c r="I49" i="2"/>
  <c r="K49" i="2"/>
  <c r="C49" i="2"/>
  <c r="C45" i="2" s="1"/>
  <c r="D25" i="2"/>
  <c r="E25" i="2"/>
  <c r="F25" i="2"/>
  <c r="G25" i="2"/>
  <c r="H25" i="2"/>
  <c r="I25" i="2"/>
  <c r="I26" i="2" s="1"/>
  <c r="J25" i="2"/>
  <c r="K25" i="2"/>
  <c r="C25" i="2"/>
  <c r="D23" i="2"/>
  <c r="E23" i="2"/>
  <c r="F23" i="2"/>
  <c r="G23" i="2"/>
  <c r="H23" i="2"/>
  <c r="I23" i="2"/>
  <c r="J23" i="2"/>
  <c r="K23" i="2"/>
  <c r="C23" i="2"/>
  <c r="D39" i="2"/>
  <c r="E39" i="2"/>
  <c r="F39" i="2"/>
  <c r="G39" i="2"/>
  <c r="H39" i="2"/>
  <c r="I39" i="2"/>
  <c r="J39" i="2"/>
  <c r="K39" i="2"/>
  <c r="C39" i="2"/>
  <c r="K44" i="2"/>
  <c r="J44" i="2"/>
  <c r="I44" i="2"/>
  <c r="H44" i="2"/>
  <c r="G44" i="2"/>
  <c r="E44" i="2"/>
  <c r="F44" i="2"/>
  <c r="D44" i="2"/>
  <c r="D33" i="2"/>
  <c r="E33" i="2"/>
  <c r="F33" i="2"/>
  <c r="G33" i="2"/>
  <c r="H33" i="2"/>
  <c r="I33" i="2"/>
  <c r="J33" i="2"/>
  <c r="K33" i="2"/>
  <c r="C33" i="2"/>
  <c r="K38" i="2"/>
  <c r="J38" i="2"/>
  <c r="I38" i="2"/>
  <c r="H38" i="2"/>
  <c r="G38" i="2"/>
  <c r="E38" i="2"/>
  <c r="F38" i="2"/>
  <c r="D38" i="2"/>
  <c r="K36" i="2"/>
  <c r="J36" i="2"/>
  <c r="I36" i="2"/>
  <c r="H36" i="2"/>
  <c r="G36" i="2"/>
  <c r="E36" i="2"/>
  <c r="F36" i="2"/>
  <c r="D36" i="2"/>
  <c r="K32" i="2"/>
  <c r="J32" i="2"/>
  <c r="I32" i="2"/>
  <c r="H32" i="2"/>
  <c r="G32" i="2"/>
  <c r="E32" i="2"/>
  <c r="F32" i="2"/>
  <c r="D32" i="2"/>
  <c r="J30" i="2"/>
  <c r="H30" i="2"/>
  <c r="G30" i="2"/>
  <c r="E30" i="2"/>
  <c r="F30" i="2"/>
  <c r="D30" i="2"/>
  <c r="D27" i="2"/>
  <c r="E27" i="2"/>
  <c r="F27" i="2"/>
  <c r="G27" i="2"/>
  <c r="H27" i="2"/>
  <c r="I27" i="2"/>
  <c r="J27" i="2"/>
  <c r="K27" i="2"/>
  <c r="C27" i="2"/>
  <c r="K28" i="2" l="1"/>
  <c r="J28" i="2"/>
  <c r="K248" i="2"/>
  <c r="K17" i="2"/>
  <c r="I248" i="2"/>
  <c r="I17" i="2"/>
  <c r="K18" i="2" s="1"/>
  <c r="G248" i="2"/>
  <c r="I249" i="2" s="1"/>
  <c r="G17" i="2"/>
  <c r="H45" i="2"/>
  <c r="J116" i="2"/>
  <c r="C21" i="2"/>
  <c r="G109" i="2"/>
  <c r="I28" i="2"/>
  <c r="G26" i="2"/>
  <c r="J50" i="2"/>
  <c r="H71" i="2"/>
  <c r="H83" i="2"/>
  <c r="I96" i="2"/>
  <c r="H116" i="2"/>
  <c r="K50" i="2"/>
  <c r="I71" i="2"/>
  <c r="I83" i="2"/>
  <c r="J96" i="2"/>
  <c r="D112" i="2"/>
  <c r="I34" i="2"/>
  <c r="C68" i="2"/>
  <c r="J26" i="2"/>
  <c r="G50" i="2"/>
  <c r="K71" i="2"/>
  <c r="K85" i="2"/>
  <c r="I102" i="2"/>
  <c r="K116" i="2"/>
  <c r="H251" i="2"/>
  <c r="G249" i="2"/>
  <c r="I116" i="2"/>
  <c r="E109" i="2"/>
  <c r="G110" i="2" s="1"/>
  <c r="I50" i="2"/>
  <c r="G71" i="2"/>
  <c r="G90" i="2"/>
  <c r="H96" i="2"/>
  <c r="K102" i="2"/>
  <c r="G116" i="2"/>
  <c r="J251" i="2"/>
  <c r="K109" i="2"/>
  <c r="G28" i="2"/>
  <c r="G62" i="2"/>
  <c r="G96" i="2"/>
  <c r="J102" i="2"/>
  <c r="I109" i="2"/>
  <c r="F116" i="2"/>
  <c r="D40" i="2"/>
  <c r="C55" i="2"/>
  <c r="C53" i="2" s="1"/>
  <c r="J55" i="2"/>
  <c r="D55" i="2"/>
  <c r="E85" i="2"/>
  <c r="E90" i="2"/>
  <c r="F96" i="2"/>
  <c r="D96" i="2"/>
  <c r="J109" i="2"/>
  <c r="H109" i="2"/>
  <c r="D109" i="2"/>
  <c r="F120" i="2"/>
  <c r="D34" i="2"/>
  <c r="D90" i="2"/>
  <c r="F50" i="2"/>
  <c r="D249" i="2"/>
  <c r="I45" i="2"/>
  <c r="G85" i="2"/>
  <c r="K82" i="2"/>
  <c r="K83" i="2" s="1"/>
  <c r="E96" i="2"/>
  <c r="G102" i="2"/>
  <c r="G104" i="2"/>
  <c r="F112" i="2"/>
  <c r="H248" i="2"/>
  <c r="H249" i="2" s="1"/>
  <c r="K21" i="2"/>
  <c r="E21" i="2"/>
  <c r="E26" i="2"/>
  <c r="K45" i="2"/>
  <c r="G45" i="2"/>
  <c r="G46" i="2" s="1"/>
  <c r="F71" i="2"/>
  <c r="I85" i="2"/>
  <c r="E82" i="2"/>
  <c r="G83" i="2" s="1"/>
  <c r="E249" i="2"/>
  <c r="J248" i="2"/>
  <c r="D83" i="2"/>
  <c r="D102" i="2"/>
  <c r="F249" i="2"/>
  <c r="D46" i="2"/>
  <c r="E46" i="2"/>
  <c r="D50" i="2"/>
  <c r="E50" i="2"/>
  <c r="H50" i="2"/>
  <c r="H59" i="2"/>
  <c r="H55" i="2"/>
  <c r="H17" i="2" s="1"/>
  <c r="J18" i="2" s="1"/>
  <c r="F59" i="2"/>
  <c r="F55" i="2"/>
  <c r="F17" i="2" s="1"/>
  <c r="J59" i="2"/>
  <c r="D59" i="2"/>
  <c r="J68" i="2"/>
  <c r="J57" i="2"/>
  <c r="J19" i="2" s="1"/>
  <c r="J15" i="2" s="1"/>
  <c r="J400" i="2" s="1"/>
  <c r="H68" i="2"/>
  <c r="H57" i="2"/>
  <c r="H19" i="2" s="1"/>
  <c r="F68" i="2"/>
  <c r="F57" i="2"/>
  <c r="F19" i="2" s="1"/>
  <c r="D68" i="2"/>
  <c r="D57" i="2"/>
  <c r="D58" i="2" s="1"/>
  <c r="F85" i="2"/>
  <c r="J85" i="2"/>
  <c r="E112" i="2"/>
  <c r="H112" i="2"/>
  <c r="J112" i="2"/>
  <c r="D116" i="2"/>
  <c r="E116" i="2"/>
  <c r="C109" i="2"/>
  <c r="F109" i="2"/>
  <c r="F251" i="2"/>
  <c r="K251" i="2"/>
  <c r="H21" i="2"/>
  <c r="F21" i="2"/>
  <c r="D24" i="2"/>
  <c r="J45" i="2"/>
  <c r="J46" i="2" s="1"/>
  <c r="F45" i="2"/>
  <c r="F46" i="2" s="1"/>
  <c r="K59" i="2"/>
  <c r="K55" i="2"/>
  <c r="I59" i="2"/>
  <c r="I55" i="2"/>
  <c r="G59" i="2"/>
  <c r="G55" i="2"/>
  <c r="E62" i="2"/>
  <c r="E55" i="2"/>
  <c r="D62" i="2"/>
  <c r="C59" i="2"/>
  <c r="E59" i="2"/>
  <c r="E71" i="2"/>
  <c r="K68" i="2"/>
  <c r="K57" i="2"/>
  <c r="K19" i="2" s="1"/>
  <c r="K15" i="2" s="1"/>
  <c r="K400" i="2" s="1"/>
  <c r="I68" i="2"/>
  <c r="I57" i="2"/>
  <c r="I19" i="2" s="1"/>
  <c r="G68" i="2"/>
  <c r="G57" i="2"/>
  <c r="G19" i="2" s="1"/>
  <c r="G15" i="2" s="1"/>
  <c r="E68" i="2"/>
  <c r="E69" i="2" s="1"/>
  <c r="E57" i="2"/>
  <c r="E58" i="2" s="1"/>
  <c r="D85" i="2"/>
  <c r="H85" i="2"/>
  <c r="E104" i="2"/>
  <c r="D104" i="2"/>
  <c r="G112" i="2"/>
  <c r="I112" i="2"/>
  <c r="K112" i="2"/>
  <c r="E251" i="2"/>
  <c r="G251" i="2"/>
  <c r="I251" i="2"/>
  <c r="G120" i="2"/>
  <c r="K40" i="2"/>
  <c r="J40" i="2"/>
  <c r="I40" i="2"/>
  <c r="H40" i="2"/>
  <c r="G40" i="2"/>
  <c r="E40" i="2"/>
  <c r="F40" i="2"/>
  <c r="F26" i="2"/>
  <c r="J34" i="2"/>
  <c r="K34" i="2"/>
  <c r="H34" i="2"/>
  <c r="G34" i="2"/>
  <c r="E34" i="2"/>
  <c r="F34" i="2"/>
  <c r="J21" i="2"/>
  <c r="K26" i="2"/>
  <c r="H26" i="2"/>
  <c r="E28" i="2"/>
  <c r="D21" i="2"/>
  <c r="D26" i="2"/>
  <c r="K24" i="2"/>
  <c r="I24" i="2"/>
  <c r="I21" i="2"/>
  <c r="H28" i="2"/>
  <c r="J24" i="2"/>
  <c r="G21" i="2"/>
  <c r="I22" i="2" s="1"/>
  <c r="H24" i="2"/>
  <c r="F28" i="2"/>
  <c r="E24" i="2"/>
  <c r="G24" i="2"/>
  <c r="F24" i="2"/>
  <c r="K62" i="2"/>
  <c r="J62" i="2"/>
  <c r="I62" i="2"/>
  <c r="F62" i="2"/>
  <c r="H62" i="2"/>
  <c r="K90" i="2"/>
  <c r="H90" i="2"/>
  <c r="I90" i="2"/>
  <c r="F90" i="2"/>
  <c r="D251" i="2"/>
  <c r="K104" i="2"/>
  <c r="J104" i="2"/>
  <c r="I104" i="2"/>
  <c r="F102" i="2"/>
  <c r="F104" i="2"/>
  <c r="H104" i="2"/>
  <c r="E102" i="2"/>
  <c r="K77" i="2"/>
  <c r="J77" i="2"/>
  <c r="I77" i="2"/>
  <c r="H77" i="2"/>
  <c r="F77" i="2"/>
  <c r="G77" i="2"/>
  <c r="D77" i="2"/>
  <c r="E77" i="2"/>
  <c r="D71" i="2"/>
  <c r="D28" i="2"/>
  <c r="D12" i="2"/>
  <c r="C8" i="2"/>
  <c r="D8" i="2" s="1"/>
  <c r="E9" i="2" s="1"/>
  <c r="C12" i="2"/>
  <c r="K9" i="2"/>
  <c r="J9" i="2"/>
  <c r="I9" i="2"/>
  <c r="H9" i="2"/>
  <c r="G9" i="2"/>
  <c r="F9" i="2"/>
  <c r="K249" i="2" l="1"/>
  <c r="D19" i="2"/>
  <c r="K22" i="2"/>
  <c r="J22" i="2"/>
  <c r="I18" i="2"/>
  <c r="G18" i="2"/>
  <c r="H18" i="2"/>
  <c r="F18" i="2"/>
  <c r="K20" i="2"/>
  <c r="I20" i="2"/>
  <c r="I15" i="2"/>
  <c r="K16" i="2" s="1"/>
  <c r="H20" i="2"/>
  <c r="F15" i="2"/>
  <c r="F400" i="2" s="1"/>
  <c r="E19" i="2"/>
  <c r="I400" i="2"/>
  <c r="K401" i="2" s="1"/>
  <c r="H15" i="2"/>
  <c r="J20" i="2"/>
  <c r="G400" i="2"/>
  <c r="F22" i="2"/>
  <c r="D69" i="2"/>
  <c r="G69" i="2"/>
  <c r="I69" i="2"/>
  <c r="K60" i="2"/>
  <c r="D22" i="2"/>
  <c r="D56" i="2"/>
  <c r="I110" i="2"/>
  <c r="K69" i="2"/>
  <c r="I60" i="2"/>
  <c r="H69" i="2"/>
  <c r="F60" i="2"/>
  <c r="F69" i="2"/>
  <c r="E60" i="2"/>
  <c r="H22" i="2"/>
  <c r="D60" i="2"/>
  <c r="H60" i="2"/>
  <c r="E110" i="2"/>
  <c r="K110" i="2"/>
  <c r="J249" i="2"/>
  <c r="J69" i="2"/>
  <c r="J60" i="2"/>
  <c r="F110" i="2"/>
  <c r="D110" i="2"/>
  <c r="E83" i="2"/>
  <c r="E53" i="2"/>
  <c r="J110" i="2"/>
  <c r="K46" i="2"/>
  <c r="G58" i="2"/>
  <c r="F83" i="2"/>
  <c r="I46" i="2"/>
  <c r="I58" i="2"/>
  <c r="K58" i="2"/>
  <c r="E56" i="2"/>
  <c r="G53" i="2"/>
  <c r="G56" i="2"/>
  <c r="I53" i="2"/>
  <c r="I56" i="2"/>
  <c r="K56" i="2"/>
  <c r="K53" i="2"/>
  <c r="F58" i="2"/>
  <c r="H58" i="2"/>
  <c r="J58" i="2"/>
  <c r="F53" i="2"/>
  <c r="F54" i="2" s="1"/>
  <c r="F56" i="2"/>
  <c r="H53" i="2"/>
  <c r="H56" i="2"/>
  <c r="J56" i="2"/>
  <c r="H110" i="2"/>
  <c r="G60" i="2"/>
  <c r="D53" i="2"/>
  <c r="D54" i="2" s="1"/>
  <c r="J53" i="2"/>
  <c r="H46" i="2"/>
  <c r="G22" i="2"/>
  <c r="E22" i="2"/>
  <c r="D9" i="2"/>
  <c r="E20" i="2" l="1"/>
  <c r="J54" i="2"/>
  <c r="D15" i="2"/>
  <c r="D20" i="2"/>
  <c r="I16" i="2"/>
  <c r="H16" i="2"/>
  <c r="G20" i="2"/>
  <c r="F20" i="2"/>
  <c r="E15" i="2"/>
  <c r="I401" i="2"/>
  <c r="J16" i="2"/>
  <c r="H400" i="2"/>
  <c r="J401" i="2" s="1"/>
  <c r="I54" i="2"/>
  <c r="G54" i="2"/>
  <c r="H54" i="2"/>
  <c r="K54" i="2"/>
  <c r="E54" i="2"/>
  <c r="D16" i="2" l="1"/>
  <c r="D400" i="2"/>
  <c r="D401" i="2" s="1"/>
  <c r="F16" i="2"/>
  <c r="G16" i="2"/>
  <c r="E400" i="2"/>
  <c r="E16" i="2"/>
  <c r="H401" i="2"/>
  <c r="G401" i="2" l="1"/>
  <c r="E401" i="2"/>
  <c r="F401" i="2"/>
</calcChain>
</file>

<file path=xl/sharedStrings.xml><?xml version="1.0" encoding="utf-8"?>
<sst xmlns="http://schemas.openxmlformats.org/spreadsheetml/2006/main" count="886" uniqueCount="177">
  <si>
    <t xml:space="preserve">       Показатели</t>
  </si>
  <si>
    <t>%</t>
  </si>
  <si>
    <t xml:space="preserve">из них   -   по крупным и средним предприятиям </t>
  </si>
  <si>
    <t xml:space="preserve">Муниципальная собственность </t>
  </si>
  <si>
    <t>Частная собственность</t>
  </si>
  <si>
    <t>Иностранная и смешанная собств. с иностр.участием</t>
  </si>
  <si>
    <t>из них -по крупным и средним предприятиям (факт из таб.2)</t>
  </si>
  <si>
    <t>Государственная собственность</t>
  </si>
  <si>
    <t>из них -по крупным и средним предприятиям</t>
  </si>
  <si>
    <t xml:space="preserve">              -    по малым и микро-  предприятиям</t>
  </si>
  <si>
    <t>Темп роста</t>
  </si>
  <si>
    <t>01 Растениеводство и животноводство, охота и предоставление соответствующих услуг в этих областях</t>
  </si>
  <si>
    <t>02 Лесоводство и лесозаготовки</t>
  </si>
  <si>
    <t>03 Рыболовство и рыбоводство</t>
  </si>
  <si>
    <t>Раздел В ДОБЫЧА ПОЛЕЗНЫХ ИСКОПАЕМЫХ</t>
  </si>
  <si>
    <t>10 Производство пищевых продуктов</t>
  </si>
  <si>
    <t>11 Производство напитков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</si>
  <si>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</si>
  <si>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</si>
  <si>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</si>
  <si>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</si>
  <si>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 Производство бумаги и бумажных изделий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</si>
  <si>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</si>
  <si>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</si>
  <si>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</si>
  <si>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</si>
  <si>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</si>
  <si>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>24 Производство металлургическое</t>
  </si>
  <si>
    <t>25 Производство готовых металлических изделий, кроме машин и оборудования</t>
  </si>
  <si>
    <t>26 Производство компьютеров, электронных и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</si>
  <si>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</si>
  <si>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</si>
  <si>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</si>
  <si>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31 Производство мебели</t>
  </si>
  <si>
    <t>32 Производство прочих готовых изделий</t>
  </si>
  <si>
    <t>33 Ремонт и монтаж машин и оборудования</t>
  </si>
  <si>
    <t>Раздел D ОБЕСПЕЧЕНИЕ ЭЛЕКТРИЧЕСКОЙ ЭНЕРГИЕЙ, ГАЗОМ И ПАРОМ; КОНДИЦИОНИРОВАНИЕ ВОЗДУХА</t>
  </si>
  <si>
    <t>Раздел Е ВОДОСНАБЖЕНИЕ; ВОДООТВЕДЕНИЕ, ОРГАНИЗАЦИЯ СБОРА И УТИЛИЗАЦИИ ОТХОДОВ, ДЕЯТЕЛЬНОСТЬ ПО ЛИКВИДАЦИИ ЗАГРЯЗНЕНИЙ</t>
  </si>
  <si>
    <t>Раздел G ТОРГОВЛЯ ОПТОВАЯ И РОЗНИЧНАЯ; РЕМОНТ АВТОТРАНСПОРТНЫХ СРЕДСТВ И МОТОЦИКЛОВ</t>
  </si>
  <si>
    <t>Раздел Н ТРАНСПОРТИРОВКА И ХРАНЕНИЕ</t>
  </si>
  <si>
    <t>Раздел I ДЕЯТЕЛЬНОСТЬ ГОСТИНИЦ И ПРЕДПРИЯТИЙ ОБЩЕСТВЕННОГО ПИТАНИЯ</t>
  </si>
  <si>
    <t>Раздел L ДЕЯТЕЛЬНОСТЬ ПО ОПЕРАЦИЯМ С НЕДВИЖИМЫМ ИМУЩЕСТВОМ</t>
  </si>
  <si>
    <t>Раздел N ДЕЯТЕЛЬНОСТЬ АДМИНИСТРАТИВНАЯ И СОПУТСТВУЮЩИЕ ДОПОЛНИТЕЛЬНЫЕ УСЛУГИ</t>
  </si>
  <si>
    <t>Раздел О ГОСУДАРСТВЕННОЕ УПРАВЛЕНИЕ И ОБЕСПЕЧЕНИЕ ВОЕННОЙ БЕЗОПАСНОСТИ; СОЦИАЛЬНОЕ ОБЕСПЕЧЕНИЕ</t>
  </si>
  <si>
    <t>Раздел Q ДЕЯТЕЛЬНОСТЬ В ОБЛАСТИ ЗДРАВООХРАНЕНИЯ И СОЦИАЛЬНЫХ УСЛУГ</t>
  </si>
  <si>
    <t>Раздел R ДЕЯТЕЛЬНОСТЬ В ОБЛАСТИ КУЛЬТУРЫ, СПОРТА, ОРГАНИЗАЦИИ ДОСУГА И РАЗВЛЕЧЕНИЙ</t>
  </si>
  <si>
    <t>Раздел S ПРЕДОСТАВЛЕНИЕ ПРОЧИХ ВИДОВ УСЛУГ</t>
  </si>
  <si>
    <t>Ед. изм.</t>
  </si>
  <si>
    <t>2023 год прогноз</t>
  </si>
  <si>
    <t>прочие предприятия</t>
  </si>
  <si>
    <t xml:space="preserve">          -  по малым и  микро- предприятиям </t>
  </si>
  <si>
    <t>из них -по крупным и средним предприятиям: ( итог стат.таб 2; по предприятиям - из таб  стат.)</t>
  </si>
  <si>
    <r>
      <t xml:space="preserve">Раздел А - СЕЛЬСКОЕ, ЛЕСНОЕ ХОЗЯЙСТВО, ОХОТА, РЫБОЛОВСТВО И РЫБОВОДСТВО </t>
    </r>
    <r>
      <rPr>
        <sz val="10"/>
        <rFont val="Times New Roman"/>
        <family val="1"/>
        <charset val="204"/>
      </rPr>
      <t xml:space="preserve">(факт из данных стат форм,  прогноз -расчетно по предприятиям) </t>
    </r>
  </si>
  <si>
    <t>Раздел К ДЕЯТЕЛЬНОСТЬ ФИНАНСОВАЯ И СТРАХОВАЯ</t>
  </si>
  <si>
    <t>I. Численность населения на конец года</t>
  </si>
  <si>
    <t>чел.</t>
  </si>
  <si>
    <t>темп роста (снижения) к предыдущему году</t>
  </si>
  <si>
    <t>Рождаемость</t>
  </si>
  <si>
    <r>
      <t>Смертность</t>
    </r>
    <r>
      <rPr>
        <sz val="10"/>
        <rFont val="Times New Roman"/>
        <family val="1"/>
        <charset val="204"/>
      </rPr>
      <t xml:space="preserve"> </t>
    </r>
  </si>
  <si>
    <r>
      <t>Естественный прирост или убыл</t>
    </r>
    <r>
      <rPr>
        <sz val="10"/>
        <rFont val="Times New Roman"/>
        <family val="1"/>
        <charset val="204"/>
      </rPr>
      <t>ь</t>
    </r>
  </si>
  <si>
    <r>
      <t>Миграция</t>
    </r>
    <r>
      <rPr>
        <sz val="10"/>
        <rFont val="Times New Roman"/>
        <family val="1"/>
        <charset val="204"/>
      </rPr>
      <t xml:space="preserve"> (прирост или убыль)</t>
    </r>
  </si>
  <si>
    <t>Население в трудоспособном возрасте</t>
  </si>
  <si>
    <t>II. Среднесписочная численность работников (полный круг) - всего,   В ТОМ ЧИСЛЕ по видам экономической деятельности (ОКВЭД)  (Контроль! Показатель д.б. равен аналогичн.пок-лю из формы расчет по зарплате)</t>
  </si>
  <si>
    <t xml:space="preserve">III. Среднесписочная численность работников по полн.кругу предпр.-всего </t>
  </si>
  <si>
    <t xml:space="preserve">III. Среднесписочная численность работников по полн.кругу предпр.-всего (д.б. равна предыдущей строке), в т.ч по ФОРМАМ СОБСТВЕННОСТИ:   </t>
  </si>
  <si>
    <t xml:space="preserve">IV. Среднесписочная численность работников в бюджетной сфере </t>
  </si>
  <si>
    <t>2020 год факт</t>
  </si>
  <si>
    <t>2024 год прогноз</t>
  </si>
  <si>
    <t>1 вариант (консервативный)</t>
  </si>
  <si>
    <t>2 вариант (базовый)</t>
  </si>
  <si>
    <t>Раздел С  ОБРАБАТЫВАЮЩИЕ ПРОИЗВОДСТВА</t>
  </si>
  <si>
    <t>Раздел F СТРОИТЕЛЬСТВО</t>
  </si>
  <si>
    <t>Раздел J ДЕЯТЕЛЬНОСТЬ В ОБЛАСТИ ИНФОРМАЦИИ И СВЯЗИ</t>
  </si>
  <si>
    <t>Раздел М ДЕЯТЕЛЬНОСТЬ ПРОФЕССИОНАЛЬНАЯ, НАУЧНАЯ И ТЕХНИЧЕСКАЯ</t>
  </si>
  <si>
    <t>Раздел Р ОБРАЗОВАНИЕ</t>
  </si>
  <si>
    <t>Адыгейское отделение № 8620 филиал ПАО Сбербанк</t>
  </si>
  <si>
    <t>Отделение - Национальный банк по РА Южного главного управления Центрального банка РФ</t>
  </si>
  <si>
    <t>ФГБОУ ВО "Адыгейский государственный университет"</t>
  </si>
  <si>
    <t>ФГБОУ ВО "Майкопский государственный технологический университет"</t>
  </si>
  <si>
    <t>Южный филиал ООО "Газпром газомоторное топливо"</t>
  </si>
  <si>
    <t>МУП "Майкопводоканал"</t>
  </si>
  <si>
    <t>филиал ООО "Титул" Волховец</t>
  </si>
  <si>
    <t>ООО "Газпром трансгаз Краснодар"</t>
  </si>
  <si>
    <t>ПАО "Зарем"</t>
  </si>
  <si>
    <t>филиал "Майкопский" ФГУП "Московское ПрОП" Минтруда России</t>
  </si>
  <si>
    <t>ООО "Зарем П"</t>
  </si>
  <si>
    <t>ЗАО Шпагатная фабрика "Майкопская"</t>
  </si>
  <si>
    <t>ООО фирма "Комплекс Агро"</t>
  </si>
  <si>
    <t>ООО "МПК" Пивоваренный завод Майкопский</t>
  </si>
  <si>
    <t>ООО "Питейный дом"</t>
  </si>
  <si>
    <t>ТК Лента - 306 ООО "Лента" в г. Майкопе</t>
  </si>
  <si>
    <t>Общеобразовательные организации, подведомственные Комитету по образованию Администрации</t>
  </si>
  <si>
    <t>Учреждения дополнительного образования, подведомственные Комитету по образованию Администрации</t>
  </si>
  <si>
    <t>Дошкольные образовательные учреждения, подведомственные Комитету по образованию Администрации</t>
  </si>
  <si>
    <t>Школа для детей с ОВЗ</t>
  </si>
  <si>
    <t>Комитет по образованию Администрации МО "Город Майкоп"</t>
  </si>
  <si>
    <t>МКУ "МКЦ"</t>
  </si>
  <si>
    <t>МКУ Централизованная бухгалтерия образовательных учреждений</t>
  </si>
  <si>
    <t>Управление культуры МО "Город Майкоп"</t>
  </si>
  <si>
    <t xml:space="preserve">Детские школы искусств, подведомственные Управлению культуры </t>
  </si>
  <si>
    <t>Дома культуры, ансамбли, подведомственные Управлению культуры</t>
  </si>
  <si>
    <t>ЗАО "Молкомбинат "Адыгейский"</t>
  </si>
  <si>
    <t>ООО "Майкопское пиво"</t>
  </si>
  <si>
    <t>ООО "МПЗ "Конкорд"</t>
  </si>
  <si>
    <t>ООО ПКФ "Пактар"</t>
  </si>
  <si>
    <t>ООО "Фирма Гранит"</t>
  </si>
  <si>
    <t>ООО "Майкопское грузовое автотранспортное предприятие"</t>
  </si>
  <si>
    <t>ООО "СМУ-38"</t>
  </si>
  <si>
    <t>ПАО СЗ "Адыгпромстрой"</t>
  </si>
  <si>
    <t>ООО "Майкопская ТЭЦ"</t>
  </si>
  <si>
    <t>ООО "Газпром межрегионгаз Майкоп"</t>
  </si>
  <si>
    <t>ООО ППП "Буран"</t>
  </si>
  <si>
    <t>ДО "Отделение в г. Майкоп" Филиала РРУ ПАО "МИнБанк"</t>
  </si>
  <si>
    <t>Филиал ФГУП "Радио-телевизионный передающий центр РА"</t>
  </si>
  <si>
    <t>АО "Газпром газораспределение Майкоп"</t>
  </si>
  <si>
    <t>ООО "Майкопский машзавод"</t>
  </si>
  <si>
    <t>МУП "Майкопское троллейбусное управление"</t>
  </si>
  <si>
    <t>АО АТЭК Майкопские тепловые сети</t>
  </si>
  <si>
    <t>ОО "Майкопский" Филиала № 2351 Банка ВТБ (ПАО)</t>
  </si>
  <si>
    <t>ООО Лимонадная фабрика "Майкопская"</t>
  </si>
  <si>
    <t>АО "Майкопский станкостроительный завод им. М.В. Фрунзе"</t>
  </si>
  <si>
    <t>АО "Дорожно-строительное управление № 3"</t>
  </si>
  <si>
    <t>ГБУЗ РА "Адыгейская республиканская клиническая больница"</t>
  </si>
  <si>
    <t>ГБУЗ РА "Адыгейская республиканская детская клиническая больница"</t>
  </si>
  <si>
    <t>ГБУЗ РА "Адыгейский республиканский клинический онкологический диспансер"</t>
  </si>
  <si>
    <t>ГБУЗ РА "Адыгейский республиканский клинический психоневрологический диспансер"</t>
  </si>
  <si>
    <t>ГБУЗ РА "Адыгейский республиканский клинический противотуберкулезный диспансер"</t>
  </si>
  <si>
    <t>ГБУЗ РА "Адыгейский республиканский клинический кожно-венерологический диспансер"</t>
  </si>
  <si>
    <t>ГБУЗ РА "Адыгейский республиканский наркологический диспансер"</t>
  </si>
  <si>
    <t>ГБУЗ РА "Адыгейская республиканская клиническая стоматологическая поликлиника"</t>
  </si>
  <si>
    <t>ГБУЗ РА "Адыгейская республиканская станция переливания крови"</t>
  </si>
  <si>
    <t>ГБУЗ РА "Адыгейское республиканское бюро судебно-медицинской экспертизы"</t>
  </si>
  <si>
    <t>ГБУЗ РА "Адыгейский республиканский центр по профилактике и борьбе со СПИД"</t>
  </si>
  <si>
    <t>ГБУЗ РА "Адыгейская республиканская поликлиника медицинской реабилитации"</t>
  </si>
  <si>
    <t>ГБУЗ РА "Адыгейский республиканский дом ребенка"</t>
  </si>
  <si>
    <t>ГБУЗ РА "Адыгейский республиканский центр общественного здоровья и медицинской профилактики"</t>
  </si>
  <si>
    <t>ГБУЗ РА "Медицинский информационно-аналитический центр Министерства здравоохранения РА"</t>
  </si>
  <si>
    <t>ГБУЗ РА "Майкопская городская клиническая больница"</t>
  </si>
  <si>
    <t>ГБУЗ РА "Адыгейская республиканская клиническая инфекционная больница"</t>
  </si>
  <si>
    <t>ГБУЗ РА "Майкопская городская поликлиника"</t>
  </si>
  <si>
    <t>ГБУЗ РА "Майкопская городская детская поликлиника"</t>
  </si>
  <si>
    <t>ГБУЗ РА "Адыгейская республиканская станция скорой медицинской помощи и центр медицины катастроф"</t>
  </si>
  <si>
    <t>ГБУЗ РА "Молочная кухня"</t>
  </si>
  <si>
    <t>ГБУЗ РА "Детский санаторий Росинка"</t>
  </si>
  <si>
    <t>ГКУ РА "Централизованная бухгалтерия учреждений здравоохранения РА"</t>
  </si>
  <si>
    <t>ГКУ РА "Центр по обеспечению деятельности подведомственных Министерству здравоохранения РА государственных учреждений"</t>
  </si>
  <si>
    <t>ООО "Металл Конструкция"</t>
  </si>
  <si>
    <t>УФПС РА АО "Почта России"</t>
  </si>
  <si>
    <t>ОАО "Полиграф-Юг"</t>
  </si>
  <si>
    <t>ООО "Картонтара"</t>
  </si>
  <si>
    <t>Майкопская ГЭС ООО "Лукойл-Экоэнерго"</t>
  </si>
  <si>
    <t>Руководитель Комитета по экономике                                                                                      Н.Н. Галда</t>
  </si>
  <si>
    <t>Исп. Кудряшова Ольга Валерьевна                                    тел.  52-31-55</t>
  </si>
  <si>
    <t>Прогноз развития демографии, численности и занятости населения по муниципальному образованию "Город Майкоп" на 2023-2025 годы</t>
  </si>
  <si>
    <t>Труд-2025 численность</t>
  </si>
  <si>
    <t>2021 год факт</t>
  </si>
  <si>
    <t>2022 год оценка</t>
  </si>
  <si>
    <t>2025 год прогноз</t>
  </si>
  <si>
    <t>ООО ТД "Виктория"</t>
  </si>
  <si>
    <t>ФИЛИАЛ "СФТ ПАКЕДЖИНГ МАЙКОП" ООО "СФТ ПАКЕДЖИНГ"</t>
  </si>
  <si>
    <t>АО "ОТП Банк"</t>
  </si>
  <si>
    <t>АО "Автоколонна № 1491"</t>
  </si>
  <si>
    <t>ООО "Майпласт"</t>
  </si>
  <si>
    <t>ООО "Бак-Строй"</t>
  </si>
  <si>
    <t>ООО "Южгазстрой"</t>
  </si>
  <si>
    <t>МКУ "Централизованная бухгалтерия учреждений культуры муниципального образования "Город Майкоп"</t>
  </si>
  <si>
    <t>МКУ муниципального образования «Город Майкоп» «Централизованная бухгалтерия»</t>
  </si>
  <si>
    <t>МБУК "Централизованная библиотечная система"</t>
  </si>
  <si>
    <t>Управление архитектуры и градостроительства МО "Город Майкоп"</t>
  </si>
  <si>
    <t>Комитет по физической культуре и спорту МО "Город Майкоп"</t>
  </si>
  <si>
    <t>ГБУЗ РА "Ханская поликлиника"</t>
  </si>
  <si>
    <t>ГБПОО РА "Майкопский медицинский колледж"</t>
  </si>
  <si>
    <t>ГУП РА магазин "Оптика"</t>
  </si>
  <si>
    <t>ГУП РА "Аптека № 2"</t>
  </si>
  <si>
    <t>ГУП РА "Аптечная база"</t>
  </si>
  <si>
    <t>Собственность общественных и религиозных организаций (объединений)</t>
  </si>
  <si>
    <t>Смешанная российская собственность, б/ин.участия -всего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</si>
</sst>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00"/>
    <numFmt numFmtId="166" formatCode="0.0"/>
    <numFmt numFmtId="167" formatCode="_-* #,##0_-;\-* #,##0_-;_-* &quot;-&quot;??_-;_-@_-"/>
    <numFmt numFmtId="168" formatCode="#,##0_ ;\-#,##0\ "/>
  </numFmts>
  <fonts count="13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rgb="FF0C0E31"/>
      <name val="Times New Roman"/>
      <family val="1"/>
      <charset val="204"/>
    </font>
    <font>
      <sz val="14"/>
      <name val="Arial Cyr"/>
      <family val="2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</xf>
    <xf numFmtId="1" fontId="2" fillId="0" borderId="0" xfId="0" applyNumberFormat="1" applyFont="1" applyBorder="1" applyAlignment="1" applyProtection="1">
      <alignment vertical="top" wrapText="1"/>
    </xf>
    <xf numFmtId="166" fontId="2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165" fontId="2" fillId="0" borderId="0" xfId="0" applyNumberFormat="1" applyFont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Border="1" applyAlignment="1" applyProtection="1">
      <alignment vertical="top"/>
      <protection locked="0"/>
    </xf>
    <xf numFmtId="2" fontId="2" fillId="0" borderId="0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vertical="top" wrapText="1"/>
    </xf>
    <xf numFmtId="165" fontId="2" fillId="0" borderId="0" xfId="0" applyNumberFormat="1" applyFont="1" applyBorder="1" applyAlignment="1" applyProtection="1">
      <alignment horizontal="center" vertical="top" wrapText="1"/>
      <protection locked="0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165" fontId="2" fillId="0" borderId="0" xfId="0" applyNumberFormat="1" applyFont="1" applyBorder="1" applyAlignment="1" applyProtection="1">
      <alignment horizontal="center" vertical="top"/>
      <protection locked="0"/>
    </xf>
    <xf numFmtId="165" fontId="2" fillId="0" borderId="0" xfId="0" applyNumberFormat="1" applyFont="1" applyFill="1" applyBorder="1" applyAlignment="1" applyProtection="1">
      <alignment horizontal="center" vertical="top"/>
      <protection locked="0"/>
    </xf>
    <xf numFmtId="166" fontId="2" fillId="0" borderId="0" xfId="0" applyNumberFormat="1" applyFont="1" applyBorder="1" applyAlignment="1" applyProtection="1">
      <alignment vertical="top" wrapText="1"/>
      <protection locked="0"/>
    </xf>
    <xf numFmtId="2" fontId="2" fillId="0" borderId="0" xfId="0" applyNumberFormat="1" applyFont="1" applyBorder="1" applyAlignment="1" applyProtection="1">
      <alignment vertical="top" wrapText="1"/>
    </xf>
    <xf numFmtId="2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2" fontId="2" fillId="0" borderId="0" xfId="0" applyNumberFormat="1" applyFont="1" applyBorder="1" applyAlignment="1" applyProtection="1">
      <alignment horizontal="right" vertical="top"/>
      <protection locked="0"/>
    </xf>
    <xf numFmtId="49" fontId="4" fillId="0" borderId="0" xfId="0" applyNumberFormat="1" applyFont="1" applyBorder="1" applyAlignment="1" applyProtection="1">
      <alignment vertical="top" wrapText="1"/>
    </xf>
    <xf numFmtId="0" fontId="2" fillId="0" borderId="0" xfId="0" applyFont="1" applyFill="1" applyProtection="1">
      <protection locked="0"/>
    </xf>
    <xf numFmtId="0" fontId="4" fillId="0" borderId="2" xfId="0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vertical="top" wrapText="1"/>
    </xf>
    <xf numFmtId="0" fontId="6" fillId="0" borderId="0" xfId="0" applyFont="1" applyFill="1" applyProtection="1"/>
    <xf numFmtId="0" fontId="1" fillId="0" borderId="2" xfId="0" applyFont="1" applyFill="1" applyBorder="1" applyAlignment="1" applyProtection="1">
      <alignment horizontal="left" vertical="top" wrapText="1"/>
    </xf>
    <xf numFmtId="167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vertical="top" wrapText="1"/>
    </xf>
    <xf numFmtId="49" fontId="4" fillId="0" borderId="2" xfId="0" applyNumberFormat="1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0" fontId="2" fillId="0" borderId="0" xfId="0" applyFont="1" applyFill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7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2" xfId="0" applyNumberFormat="1" applyFont="1" applyFill="1" applyBorder="1" applyAlignment="1" applyProtection="1">
      <alignment horizontal="center" vertical="center" wrapText="1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7" fontId="2" fillId="0" borderId="2" xfId="1" applyNumberFormat="1" applyFont="1" applyFill="1" applyBorder="1" applyAlignment="1" applyProtection="1">
      <alignment horizont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/>
    <xf numFmtId="3" fontId="2" fillId="0" borderId="2" xfId="0" applyNumberFormat="1" applyFont="1" applyFill="1" applyBorder="1" applyAlignment="1" applyProtection="1">
      <alignment horizontal="center" vertical="center" wrapText="1"/>
    </xf>
    <xf numFmtId="168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 applyProtection="1">
      <alignment vertical="top" wrapText="1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166" fontId="2" fillId="0" borderId="0" xfId="0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vertical="top"/>
      <protection locked="0"/>
    </xf>
    <xf numFmtId="2" fontId="2" fillId="0" borderId="0" xfId="0" applyNumberFormat="1" applyFont="1" applyFill="1" applyBorder="1" applyAlignment="1" applyProtection="1">
      <alignment vertical="top" wrapText="1"/>
      <protection locked="0"/>
    </xf>
    <xf numFmtId="2" fontId="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/>
    <xf numFmtId="0" fontId="2" fillId="0" borderId="0" xfId="0" applyFont="1" applyBorder="1" applyAlignment="1"/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49"/>
  <sheetViews>
    <sheetView tabSelected="1" zoomScale="150" zoomScaleNormal="150" workbookViewId="0">
      <pane ySplit="7" topLeftCell="A8" activePane="bottomLeft" state="frozen"/>
      <selection pane="bottomLeft" activeCell="H13" sqref="H13"/>
    </sheetView>
  </sheetViews>
  <sheetFormatPr defaultRowHeight="12.75" x14ac:dyDescent="0.2"/>
  <cols>
    <col min="1" max="1" width="37.85546875" style="3" customWidth="1"/>
    <col min="2" max="2" width="8" style="14" customWidth="1"/>
    <col min="3" max="4" width="11.28515625" style="14" customWidth="1"/>
    <col min="5" max="5" width="11.28515625" style="15" customWidth="1"/>
    <col min="6" max="6" width="10.85546875" style="15" customWidth="1"/>
    <col min="7" max="7" width="11.28515625" style="14" customWidth="1"/>
    <col min="8" max="8" width="11" style="50" customWidth="1"/>
    <col min="9" max="9" width="11.42578125" style="1" customWidth="1"/>
    <col min="10" max="10" width="11" style="50" customWidth="1"/>
    <col min="11" max="11" width="10.85546875" style="1" customWidth="1"/>
    <col min="12" max="16384" width="9.140625" style="1"/>
  </cols>
  <sheetData>
    <row r="2" spans="1:11" ht="15.75" x14ac:dyDescent="0.25">
      <c r="A2" s="109" t="s">
        <v>153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x14ac:dyDescent="0.2">
      <c r="K4" s="17" t="s">
        <v>154</v>
      </c>
    </row>
    <row r="6" spans="1:11" ht="12.75" customHeight="1" x14ac:dyDescent="0.2">
      <c r="A6" s="106" t="s">
        <v>0</v>
      </c>
      <c r="B6" s="107" t="s">
        <v>47</v>
      </c>
      <c r="C6" s="107" t="s">
        <v>66</v>
      </c>
      <c r="D6" s="107" t="s">
        <v>155</v>
      </c>
      <c r="E6" s="113" t="s">
        <v>156</v>
      </c>
      <c r="F6" s="110" t="s">
        <v>48</v>
      </c>
      <c r="G6" s="111"/>
      <c r="H6" s="110" t="s">
        <v>67</v>
      </c>
      <c r="I6" s="111"/>
      <c r="J6" s="107" t="s">
        <v>157</v>
      </c>
      <c r="K6" s="107"/>
    </row>
    <row r="7" spans="1:11" ht="38.25" x14ac:dyDescent="0.2">
      <c r="A7" s="106"/>
      <c r="B7" s="107"/>
      <c r="C7" s="115"/>
      <c r="D7" s="115"/>
      <c r="E7" s="114"/>
      <c r="F7" s="90" t="s">
        <v>68</v>
      </c>
      <c r="G7" s="2" t="s">
        <v>69</v>
      </c>
      <c r="H7" s="90" t="s">
        <v>68</v>
      </c>
      <c r="I7" s="2" t="s">
        <v>69</v>
      </c>
      <c r="J7" s="90" t="s">
        <v>68</v>
      </c>
      <c r="K7" s="2" t="s">
        <v>69</v>
      </c>
    </row>
    <row r="8" spans="1:11" s="66" customFormat="1" x14ac:dyDescent="0.2">
      <c r="A8" s="64" t="s">
        <v>54</v>
      </c>
      <c r="B8" s="65" t="s">
        <v>55</v>
      </c>
      <c r="C8" s="84">
        <f>164575+C10-C11+C13</f>
        <v>161892</v>
      </c>
      <c r="D8" s="80">
        <f>C8+D10-D11+D13</f>
        <v>161825</v>
      </c>
      <c r="E8" s="80">
        <f>D8+E12+E13</f>
        <v>160815</v>
      </c>
      <c r="F8" s="80">
        <f t="shared" ref="F8" si="0">E8+F12+F13</f>
        <v>159915</v>
      </c>
      <c r="G8" s="80">
        <f>E8+G12+G13</f>
        <v>159915</v>
      </c>
      <c r="H8" s="80">
        <f>F8+H12+H13</f>
        <v>159185</v>
      </c>
      <c r="I8" s="80">
        <f>G8+I12+I13</f>
        <v>159185</v>
      </c>
      <c r="J8" s="80">
        <f>H8+J12+J13</f>
        <v>158625</v>
      </c>
      <c r="K8" s="80">
        <f>I8+K12+K13</f>
        <v>158625</v>
      </c>
    </row>
    <row r="9" spans="1:11" s="68" customFormat="1" x14ac:dyDescent="0.2">
      <c r="A9" s="67" t="s">
        <v>56</v>
      </c>
      <c r="B9" s="65" t="s">
        <v>1</v>
      </c>
      <c r="C9" s="81">
        <v>98.4</v>
      </c>
      <c r="D9" s="85">
        <f>D8/C8*100</f>
        <v>99.958614384898567</v>
      </c>
      <c r="E9" s="81">
        <f t="shared" ref="E9:F9" si="1">E8/D8*100</f>
        <v>99.375868994283948</v>
      </c>
      <c r="F9" s="81">
        <f t="shared" si="1"/>
        <v>99.440350713552846</v>
      </c>
      <c r="G9" s="81">
        <f>G8/E8*100</f>
        <v>99.440350713552846</v>
      </c>
      <c r="H9" s="81">
        <f>H8/F8*100</f>
        <v>99.543507488353185</v>
      </c>
      <c r="I9" s="81">
        <f>I8/G8*100</f>
        <v>99.543507488353185</v>
      </c>
      <c r="J9" s="81">
        <f>J8/H8*100</f>
        <v>99.648208059804631</v>
      </c>
      <c r="K9" s="81">
        <f>K8/I8*100</f>
        <v>99.648208059804631</v>
      </c>
    </row>
    <row r="10" spans="1:11" s="68" customFormat="1" x14ac:dyDescent="0.2">
      <c r="A10" s="64" t="s">
        <v>57</v>
      </c>
      <c r="B10" s="54" t="s">
        <v>55</v>
      </c>
      <c r="C10" s="56">
        <v>1814</v>
      </c>
      <c r="D10" s="56">
        <v>1915</v>
      </c>
      <c r="E10" s="56">
        <v>1890</v>
      </c>
      <c r="F10" s="56">
        <v>1900</v>
      </c>
      <c r="G10" s="56">
        <v>1900</v>
      </c>
      <c r="H10" s="52">
        <v>1920</v>
      </c>
      <c r="I10" s="52">
        <v>1920</v>
      </c>
      <c r="J10" s="52">
        <v>1940</v>
      </c>
      <c r="K10" s="52">
        <v>1940</v>
      </c>
    </row>
    <row r="11" spans="1:11" s="66" customFormat="1" x14ac:dyDescent="0.2">
      <c r="A11" s="64" t="s">
        <v>58</v>
      </c>
      <c r="B11" s="54" t="s">
        <v>55</v>
      </c>
      <c r="C11" s="56">
        <v>2374</v>
      </c>
      <c r="D11" s="56">
        <v>2729</v>
      </c>
      <c r="E11" s="56">
        <v>2550</v>
      </c>
      <c r="F11" s="56">
        <v>2500</v>
      </c>
      <c r="G11" s="56">
        <v>2500</v>
      </c>
      <c r="H11" s="52">
        <v>2450</v>
      </c>
      <c r="I11" s="52">
        <v>2450</v>
      </c>
      <c r="J11" s="52">
        <v>2400</v>
      </c>
      <c r="K11" s="52">
        <v>2400</v>
      </c>
    </row>
    <row r="12" spans="1:11" s="66" customFormat="1" x14ac:dyDescent="0.2">
      <c r="A12" s="64" t="s">
        <v>59</v>
      </c>
      <c r="B12" s="54" t="s">
        <v>55</v>
      </c>
      <c r="C12" s="56">
        <f>C10-C11</f>
        <v>-560</v>
      </c>
      <c r="D12" s="56">
        <f>D10-D11</f>
        <v>-814</v>
      </c>
      <c r="E12" s="56">
        <f t="shared" ref="E12:K12" si="2">E10-E11</f>
        <v>-660</v>
      </c>
      <c r="F12" s="56">
        <f t="shared" si="2"/>
        <v>-600</v>
      </c>
      <c r="G12" s="56">
        <f t="shared" si="2"/>
        <v>-600</v>
      </c>
      <c r="H12" s="56">
        <f t="shared" si="2"/>
        <v>-530</v>
      </c>
      <c r="I12" s="56">
        <f t="shared" si="2"/>
        <v>-530</v>
      </c>
      <c r="J12" s="56">
        <f t="shared" si="2"/>
        <v>-460</v>
      </c>
      <c r="K12" s="56">
        <f t="shared" si="2"/>
        <v>-460</v>
      </c>
    </row>
    <row r="13" spans="1:11" s="66" customFormat="1" x14ac:dyDescent="0.2">
      <c r="A13" s="64" t="s">
        <v>60</v>
      </c>
      <c r="B13" s="54" t="s">
        <v>55</v>
      </c>
      <c r="C13" s="56">
        <v>-2123</v>
      </c>
      <c r="D13" s="56">
        <v>747</v>
      </c>
      <c r="E13" s="56">
        <v>-350</v>
      </c>
      <c r="F13" s="56">
        <v>-300</v>
      </c>
      <c r="G13" s="56">
        <v>-300</v>
      </c>
      <c r="H13" s="52">
        <v>-200</v>
      </c>
      <c r="I13" s="52">
        <v>-200</v>
      </c>
      <c r="J13" s="52">
        <v>-100</v>
      </c>
      <c r="K13" s="52">
        <v>-100</v>
      </c>
    </row>
    <row r="14" spans="1:11" s="66" customFormat="1" x14ac:dyDescent="0.2">
      <c r="A14" s="64" t="s">
        <v>61</v>
      </c>
      <c r="B14" s="54" t="s">
        <v>55</v>
      </c>
      <c r="C14" s="79">
        <v>88279</v>
      </c>
      <c r="D14" s="79">
        <v>87912</v>
      </c>
      <c r="E14" s="79">
        <v>87588</v>
      </c>
      <c r="F14" s="79">
        <v>87434</v>
      </c>
      <c r="G14" s="79">
        <v>87434</v>
      </c>
      <c r="H14" s="79">
        <v>87587</v>
      </c>
      <c r="I14" s="79">
        <v>87587</v>
      </c>
      <c r="J14" s="79">
        <v>87834</v>
      </c>
      <c r="K14" s="79">
        <v>87834</v>
      </c>
    </row>
    <row r="15" spans="1:11" s="50" customFormat="1" ht="76.5" x14ac:dyDescent="0.2">
      <c r="A15" s="69" t="s">
        <v>62</v>
      </c>
      <c r="B15" s="54" t="s">
        <v>55</v>
      </c>
      <c r="C15" s="70">
        <f>C17+C19</f>
        <v>47551</v>
      </c>
      <c r="D15" s="70">
        <f t="shared" ref="D15:K15" si="3">D17+D19</f>
        <v>47289</v>
      </c>
      <c r="E15" s="70">
        <f t="shared" si="3"/>
        <v>47052</v>
      </c>
      <c r="F15" s="70">
        <f t="shared" si="3"/>
        <v>47108</v>
      </c>
      <c r="G15" s="70">
        <f t="shared" si="3"/>
        <v>47166</v>
      </c>
      <c r="H15" s="70">
        <f t="shared" si="3"/>
        <v>47170</v>
      </c>
      <c r="I15" s="70">
        <f t="shared" si="3"/>
        <v>47248</v>
      </c>
      <c r="J15" s="70">
        <f t="shared" si="3"/>
        <v>47222</v>
      </c>
      <c r="K15" s="70">
        <f t="shared" si="3"/>
        <v>47320</v>
      </c>
    </row>
    <row r="16" spans="1:11" s="50" customFormat="1" x14ac:dyDescent="0.2">
      <c r="A16" s="51" t="s">
        <v>10</v>
      </c>
      <c r="B16" s="54" t="s">
        <v>1</v>
      </c>
      <c r="C16" s="82">
        <v>100.8</v>
      </c>
      <c r="D16" s="82">
        <f>D15/C15*100</f>
        <v>99.449012639061223</v>
      </c>
      <c r="E16" s="82">
        <f t="shared" ref="E16:F16" si="4">E15/D15*100</f>
        <v>99.498826365539543</v>
      </c>
      <c r="F16" s="82">
        <f t="shared" si="4"/>
        <v>100.11901725750234</v>
      </c>
      <c r="G16" s="82">
        <f>G15/E15*100</f>
        <v>100.24228513134406</v>
      </c>
      <c r="H16" s="82">
        <f>H15/F15*100</f>
        <v>100.13161246497411</v>
      </c>
      <c r="I16" s="82">
        <f>I15/G15*100</f>
        <v>100.17385404740705</v>
      </c>
      <c r="J16" s="82">
        <f>J15/H15*100</f>
        <v>100.11023955904177</v>
      </c>
      <c r="K16" s="82">
        <f>K15/I15*100</f>
        <v>100.15238740264138</v>
      </c>
    </row>
    <row r="17" spans="1:11" s="50" customFormat="1" ht="25.5" x14ac:dyDescent="0.2">
      <c r="A17" s="71" t="s">
        <v>2</v>
      </c>
      <c r="B17" s="54" t="s">
        <v>55</v>
      </c>
      <c r="C17" s="79">
        <f>C23+C47+C55+C218+C230+C238+C250+C262+C275+C281+C292+C304+C314+C325+C331+C342+C357+C386+C396</f>
        <v>37596</v>
      </c>
      <c r="D17" s="79">
        <f t="shared" ref="D17:K17" si="5">D23+D47+D55+D218+D230+D238+D250+D262+D275+D281+D292+D304+D314+D325+D331+D342+D357+D386+D396</f>
        <v>37272</v>
      </c>
      <c r="E17" s="79">
        <f t="shared" si="5"/>
        <v>37023</v>
      </c>
      <c r="F17" s="79">
        <f t="shared" si="5"/>
        <v>37069</v>
      </c>
      <c r="G17" s="79">
        <f t="shared" si="5"/>
        <v>37115</v>
      </c>
      <c r="H17" s="79">
        <f t="shared" si="5"/>
        <v>37119</v>
      </c>
      <c r="I17" s="79">
        <f t="shared" si="5"/>
        <v>37181</v>
      </c>
      <c r="J17" s="79">
        <f t="shared" si="5"/>
        <v>37158</v>
      </c>
      <c r="K17" s="79">
        <f t="shared" si="5"/>
        <v>37237</v>
      </c>
    </row>
    <row r="18" spans="1:11" s="50" customFormat="1" x14ac:dyDescent="0.2">
      <c r="A18" s="51" t="s">
        <v>10</v>
      </c>
      <c r="B18" s="54" t="s">
        <v>1</v>
      </c>
      <c r="C18" s="82">
        <v>101.2</v>
      </c>
      <c r="D18" s="82">
        <f>D17/C17*100</f>
        <v>99.138206192148104</v>
      </c>
      <c r="E18" s="82">
        <f t="shared" ref="E18:F18" si="6">E17/D17*100</f>
        <v>99.331938184159696</v>
      </c>
      <c r="F18" s="82">
        <f t="shared" si="6"/>
        <v>100.12424708964699</v>
      </c>
      <c r="G18" s="82">
        <f>G17/E17*100</f>
        <v>100.24849417929396</v>
      </c>
      <c r="H18" s="82">
        <f>H17/F17*100</f>
        <v>100.13488359545713</v>
      </c>
      <c r="I18" s="82">
        <f>I17/G17*100</f>
        <v>100.17782567695002</v>
      </c>
      <c r="J18" s="82">
        <f>J17/H17*100</f>
        <v>100.10506748565425</v>
      </c>
      <c r="K18" s="82">
        <f>K17/I17*100</f>
        <v>100.15061456120063</v>
      </c>
    </row>
    <row r="19" spans="1:11" s="50" customFormat="1" x14ac:dyDescent="0.2">
      <c r="A19" s="71" t="s">
        <v>9</v>
      </c>
      <c r="B19" s="54" t="s">
        <v>55</v>
      </c>
      <c r="C19" s="79">
        <f>C25+C49+C57+C226+C234+C242+C258+C268+C277+C288+C300+C308+C321+C327+C338+C353+C382+C392+C398</f>
        <v>9955</v>
      </c>
      <c r="D19" s="79">
        <f t="shared" ref="D19:K19" si="7">D25+D49+D57+D226+D234+D242+D258+D268+D277+D288+D300+D308+D321+D327+D338+D353+D382+D392+D398</f>
        <v>10017</v>
      </c>
      <c r="E19" s="79">
        <f t="shared" si="7"/>
        <v>10029</v>
      </c>
      <c r="F19" s="79">
        <f t="shared" si="7"/>
        <v>10039</v>
      </c>
      <c r="G19" s="79">
        <f t="shared" si="7"/>
        <v>10051</v>
      </c>
      <c r="H19" s="79">
        <f t="shared" si="7"/>
        <v>10051</v>
      </c>
      <c r="I19" s="79">
        <f t="shared" si="7"/>
        <v>10067</v>
      </c>
      <c r="J19" s="79">
        <f t="shared" si="7"/>
        <v>10064</v>
      </c>
      <c r="K19" s="79">
        <f t="shared" si="7"/>
        <v>10083</v>
      </c>
    </row>
    <row r="20" spans="1:11" s="50" customFormat="1" x14ac:dyDescent="0.2">
      <c r="A20" s="51" t="s">
        <v>10</v>
      </c>
      <c r="B20" s="54" t="s">
        <v>1</v>
      </c>
      <c r="C20" s="82">
        <v>99.2</v>
      </c>
      <c r="D20" s="82">
        <f>D19/C19*100</f>
        <v>100.62280261175289</v>
      </c>
      <c r="E20" s="82">
        <f t="shared" ref="E20:F20" si="8">E19/D19*100</f>
        <v>100.11979634621144</v>
      </c>
      <c r="F20" s="82">
        <f t="shared" si="8"/>
        <v>100.09971083856814</v>
      </c>
      <c r="G20" s="82">
        <f>G19/E19*100</f>
        <v>100.21936384484992</v>
      </c>
      <c r="H20" s="82">
        <f>H19/F19*100</f>
        <v>100.11953381810936</v>
      </c>
      <c r="I20" s="82">
        <f>I19/G19*100</f>
        <v>100.15918814048352</v>
      </c>
      <c r="J20" s="82">
        <f>J19/H19*100</f>
        <v>100.12934036414288</v>
      </c>
      <c r="K20" s="82">
        <f>K19/I19*100</f>
        <v>100.1589351345982</v>
      </c>
    </row>
    <row r="21" spans="1:11" s="50" customFormat="1" ht="51" x14ac:dyDescent="0.2">
      <c r="A21" s="64" t="s">
        <v>52</v>
      </c>
      <c r="B21" s="54" t="s">
        <v>55</v>
      </c>
      <c r="C21" s="52">
        <f>C23+C25</f>
        <v>390</v>
      </c>
      <c r="D21" s="52">
        <f t="shared" ref="D21:K21" si="9">D23+D25</f>
        <v>371</v>
      </c>
      <c r="E21" s="52">
        <f t="shared" si="9"/>
        <v>374</v>
      </c>
      <c r="F21" s="52">
        <f t="shared" si="9"/>
        <v>375</v>
      </c>
      <c r="G21" s="52">
        <f t="shared" si="9"/>
        <v>376</v>
      </c>
      <c r="H21" s="52">
        <f t="shared" si="9"/>
        <v>377</v>
      </c>
      <c r="I21" s="52">
        <f t="shared" si="9"/>
        <v>378</v>
      </c>
      <c r="J21" s="52">
        <f t="shared" si="9"/>
        <v>379</v>
      </c>
      <c r="K21" s="52">
        <f t="shared" si="9"/>
        <v>380</v>
      </c>
    </row>
    <row r="22" spans="1:11" s="50" customFormat="1" x14ac:dyDescent="0.2">
      <c r="A22" s="51" t="s">
        <v>10</v>
      </c>
      <c r="B22" s="54" t="s">
        <v>1</v>
      </c>
      <c r="C22" s="82">
        <v>95.1</v>
      </c>
      <c r="D22" s="82">
        <f>D21/C21*100</f>
        <v>95.128205128205124</v>
      </c>
      <c r="E22" s="82">
        <f t="shared" ref="E22:F22" si="10">E21/D21*100</f>
        <v>100.80862533692722</v>
      </c>
      <c r="F22" s="82">
        <f t="shared" si="10"/>
        <v>100.26737967914438</v>
      </c>
      <c r="G22" s="82">
        <f>G21/E21*100</f>
        <v>100.53475935828877</v>
      </c>
      <c r="H22" s="82">
        <f>H21/F21*100</f>
        <v>100.53333333333335</v>
      </c>
      <c r="I22" s="82">
        <f>I21/G21*100</f>
        <v>100.53191489361701</v>
      </c>
      <c r="J22" s="82">
        <f>J21/H21*100</f>
        <v>100.53050397877985</v>
      </c>
      <c r="K22" s="82">
        <f>K21/I21*100</f>
        <v>100.52910052910053</v>
      </c>
    </row>
    <row r="23" spans="1:11" s="50" customFormat="1" ht="25.5" x14ac:dyDescent="0.2">
      <c r="A23" s="72" t="s">
        <v>2</v>
      </c>
      <c r="B23" s="54" t="s">
        <v>55</v>
      </c>
      <c r="C23" s="52">
        <f>C29+C35+C41</f>
        <v>192</v>
      </c>
      <c r="D23" s="52">
        <f t="shared" ref="D23:K23" si="11">D29+D35+D41</f>
        <v>166</v>
      </c>
      <c r="E23" s="52">
        <f t="shared" si="11"/>
        <v>168</v>
      </c>
      <c r="F23" s="52">
        <f t="shared" si="11"/>
        <v>168</v>
      </c>
      <c r="G23" s="52">
        <f t="shared" si="11"/>
        <v>169</v>
      </c>
      <c r="H23" s="52">
        <f t="shared" si="11"/>
        <v>169</v>
      </c>
      <c r="I23" s="52">
        <f t="shared" si="11"/>
        <v>170</v>
      </c>
      <c r="J23" s="52">
        <f t="shared" si="11"/>
        <v>170</v>
      </c>
      <c r="K23" s="52">
        <f t="shared" si="11"/>
        <v>171</v>
      </c>
    </row>
    <row r="24" spans="1:11" s="50" customFormat="1" x14ac:dyDescent="0.2">
      <c r="A24" s="51" t="s">
        <v>10</v>
      </c>
      <c r="B24" s="54" t="s">
        <v>1</v>
      </c>
      <c r="C24" s="82">
        <v>90.6</v>
      </c>
      <c r="D24" s="82">
        <f>D23/C23*100</f>
        <v>86.458333333333343</v>
      </c>
      <c r="E24" s="82">
        <f t="shared" ref="E24:F24" si="12">E23/D23*100</f>
        <v>101.20481927710843</v>
      </c>
      <c r="F24" s="82">
        <f t="shared" si="12"/>
        <v>100</v>
      </c>
      <c r="G24" s="82">
        <f>G23/E23*100</f>
        <v>100.59523809523809</v>
      </c>
      <c r="H24" s="82">
        <f>H23/F23*100</f>
        <v>100.59523809523809</v>
      </c>
      <c r="I24" s="82">
        <f>I23/G23*100</f>
        <v>100.59171597633136</v>
      </c>
      <c r="J24" s="82">
        <f>J23/H23*100</f>
        <v>100.59171597633136</v>
      </c>
      <c r="K24" s="82">
        <f>K23/I23*100</f>
        <v>100.58823529411765</v>
      </c>
    </row>
    <row r="25" spans="1:11" s="50" customFormat="1" x14ac:dyDescent="0.2">
      <c r="A25" s="71" t="s">
        <v>9</v>
      </c>
      <c r="B25" s="54" t="s">
        <v>55</v>
      </c>
      <c r="C25" s="52">
        <f>C31+C37+C43</f>
        <v>198</v>
      </c>
      <c r="D25" s="52">
        <f t="shared" ref="D25:K25" si="13">D31+D37+D43</f>
        <v>205</v>
      </c>
      <c r="E25" s="52">
        <f t="shared" si="13"/>
        <v>206</v>
      </c>
      <c r="F25" s="52">
        <f t="shared" si="13"/>
        <v>207</v>
      </c>
      <c r="G25" s="52">
        <f t="shared" si="13"/>
        <v>207</v>
      </c>
      <c r="H25" s="52">
        <f t="shared" si="13"/>
        <v>208</v>
      </c>
      <c r="I25" s="52">
        <f t="shared" si="13"/>
        <v>208</v>
      </c>
      <c r="J25" s="52">
        <f t="shared" si="13"/>
        <v>209</v>
      </c>
      <c r="K25" s="52">
        <f t="shared" si="13"/>
        <v>209</v>
      </c>
    </row>
    <row r="26" spans="1:11" s="50" customFormat="1" x14ac:dyDescent="0.2">
      <c r="A26" s="51" t="s">
        <v>10</v>
      </c>
      <c r="B26" s="54" t="s">
        <v>1</v>
      </c>
      <c r="C26" s="82">
        <v>100</v>
      </c>
      <c r="D26" s="82">
        <f>D25/C25*100</f>
        <v>103.53535353535352</v>
      </c>
      <c r="E26" s="82">
        <f t="shared" ref="E26:F26" si="14">E25/D25*100</f>
        <v>100.48780487804878</v>
      </c>
      <c r="F26" s="82">
        <f t="shared" si="14"/>
        <v>100.48543689320388</v>
      </c>
      <c r="G26" s="82">
        <f>G25/E25*100</f>
        <v>100.48543689320388</v>
      </c>
      <c r="H26" s="82">
        <f>H25/F25*100</f>
        <v>100.48309178743962</v>
      </c>
      <c r="I26" s="82">
        <f>I25/G25*100</f>
        <v>100.48309178743962</v>
      </c>
      <c r="J26" s="82">
        <f>J25/H25*100</f>
        <v>100.48076923076923</v>
      </c>
      <c r="K26" s="82">
        <f>K25/I25*100</f>
        <v>100.48076923076923</v>
      </c>
    </row>
    <row r="27" spans="1:11" s="50" customFormat="1" ht="40.5" x14ac:dyDescent="0.2">
      <c r="A27" s="73" t="s">
        <v>11</v>
      </c>
      <c r="B27" s="54" t="s">
        <v>55</v>
      </c>
      <c r="C27" s="52">
        <f>C29+C31</f>
        <v>343</v>
      </c>
      <c r="D27" s="52">
        <f t="shared" ref="D27:K27" si="15">D29+D31</f>
        <v>322</v>
      </c>
      <c r="E27" s="52">
        <f t="shared" si="15"/>
        <v>324</v>
      </c>
      <c r="F27" s="52">
        <f t="shared" si="15"/>
        <v>324</v>
      </c>
      <c r="G27" s="52">
        <f t="shared" si="15"/>
        <v>325</v>
      </c>
      <c r="H27" s="52">
        <f t="shared" si="15"/>
        <v>326</v>
      </c>
      <c r="I27" s="52">
        <f t="shared" si="15"/>
        <v>327</v>
      </c>
      <c r="J27" s="52">
        <f t="shared" si="15"/>
        <v>328</v>
      </c>
      <c r="K27" s="52">
        <f t="shared" si="15"/>
        <v>329</v>
      </c>
    </row>
    <row r="28" spans="1:11" s="50" customFormat="1" x14ac:dyDescent="0.2">
      <c r="A28" s="51" t="s">
        <v>10</v>
      </c>
      <c r="B28" s="54" t="s">
        <v>1</v>
      </c>
      <c r="C28" s="82">
        <v>94.2</v>
      </c>
      <c r="D28" s="82">
        <f>D27/C27*100</f>
        <v>93.877551020408163</v>
      </c>
      <c r="E28" s="82">
        <f t="shared" ref="E28:F28" si="16">E27/D27*100</f>
        <v>100.62111801242236</v>
      </c>
      <c r="F28" s="82">
        <f t="shared" si="16"/>
        <v>100</v>
      </c>
      <c r="G28" s="82">
        <f>G27/E27*100</f>
        <v>100.30864197530865</v>
      </c>
      <c r="H28" s="82">
        <f>H27/F27*100</f>
        <v>100.61728395061729</v>
      </c>
      <c r="I28" s="82">
        <f>I27/G27*100</f>
        <v>100.61538461538461</v>
      </c>
      <c r="J28" s="82">
        <f>J27/H27*100</f>
        <v>100.61349693251533</v>
      </c>
      <c r="K28" s="82">
        <f>K27/I27*100</f>
        <v>100.61162079510704</v>
      </c>
    </row>
    <row r="29" spans="1:11" s="50" customFormat="1" ht="38.25" x14ac:dyDescent="0.2">
      <c r="A29" s="72" t="s">
        <v>51</v>
      </c>
      <c r="B29" s="54" t="s">
        <v>55</v>
      </c>
      <c r="C29" s="52">
        <v>172</v>
      </c>
      <c r="D29" s="52">
        <v>147</v>
      </c>
      <c r="E29" s="52">
        <v>149</v>
      </c>
      <c r="F29" s="52">
        <v>149</v>
      </c>
      <c r="G29" s="52">
        <v>150</v>
      </c>
      <c r="H29" s="52">
        <v>150</v>
      </c>
      <c r="I29" s="52">
        <v>151</v>
      </c>
      <c r="J29" s="52">
        <v>151</v>
      </c>
      <c r="K29" s="52">
        <v>152</v>
      </c>
    </row>
    <row r="30" spans="1:11" s="50" customFormat="1" x14ac:dyDescent="0.2">
      <c r="A30" s="51" t="s">
        <v>10</v>
      </c>
      <c r="B30" s="54" t="s">
        <v>1</v>
      </c>
      <c r="C30" s="82">
        <v>89.1</v>
      </c>
      <c r="D30" s="82">
        <f>D29/C29*100</f>
        <v>85.465116279069761</v>
      </c>
      <c r="E30" s="82">
        <f t="shared" ref="E30:F30" si="17">E29/D29*100</f>
        <v>101.36054421768708</v>
      </c>
      <c r="F30" s="82">
        <f t="shared" si="17"/>
        <v>100</v>
      </c>
      <c r="G30" s="82">
        <f>G29/E29*100</f>
        <v>100.67114093959732</v>
      </c>
      <c r="H30" s="82">
        <f>H29/F29*100</f>
        <v>100.67114093959732</v>
      </c>
      <c r="I30" s="82">
        <f>I29/G29*100</f>
        <v>100.66666666666666</v>
      </c>
      <c r="J30" s="82">
        <f>J29/H29*100</f>
        <v>100.66666666666666</v>
      </c>
      <c r="K30" s="82">
        <f>K29/I29*100</f>
        <v>100.66225165562915</v>
      </c>
    </row>
    <row r="31" spans="1:11" s="50" customFormat="1" x14ac:dyDescent="0.2">
      <c r="A31" s="72" t="s">
        <v>50</v>
      </c>
      <c r="B31" s="54" t="s">
        <v>55</v>
      </c>
      <c r="C31" s="52">
        <v>171</v>
      </c>
      <c r="D31" s="52">
        <v>175</v>
      </c>
      <c r="E31" s="52">
        <v>175</v>
      </c>
      <c r="F31" s="52">
        <v>175</v>
      </c>
      <c r="G31" s="52">
        <v>175</v>
      </c>
      <c r="H31" s="52">
        <v>176</v>
      </c>
      <c r="I31" s="52">
        <v>176</v>
      </c>
      <c r="J31" s="52">
        <v>177</v>
      </c>
      <c r="K31" s="52">
        <v>177</v>
      </c>
    </row>
    <row r="32" spans="1:11" s="50" customFormat="1" x14ac:dyDescent="0.2">
      <c r="A32" s="51" t="s">
        <v>10</v>
      </c>
      <c r="B32" s="54" t="s">
        <v>1</v>
      </c>
      <c r="C32" s="82">
        <v>100</v>
      </c>
      <c r="D32" s="82">
        <f>D31/C31*100</f>
        <v>102.3391812865497</v>
      </c>
      <c r="E32" s="82">
        <f t="shared" ref="E32:F32" si="18">E31/D31*100</f>
        <v>100</v>
      </c>
      <c r="F32" s="82">
        <f t="shared" si="18"/>
        <v>100</v>
      </c>
      <c r="G32" s="82">
        <f>G31/E31*100</f>
        <v>100</v>
      </c>
      <c r="H32" s="82">
        <f>H31/F31*100</f>
        <v>100.57142857142858</v>
      </c>
      <c r="I32" s="82">
        <f>I31/G31*100</f>
        <v>100.57142857142858</v>
      </c>
      <c r="J32" s="82">
        <f>J31/H31*100</f>
        <v>100.56818181818181</v>
      </c>
      <c r="K32" s="82">
        <f>K31/I31*100</f>
        <v>100.56818181818181</v>
      </c>
    </row>
    <row r="33" spans="1:11" s="50" customFormat="1" ht="13.5" x14ac:dyDescent="0.2">
      <c r="A33" s="73" t="s">
        <v>12</v>
      </c>
      <c r="B33" s="54" t="s">
        <v>55</v>
      </c>
      <c r="C33" s="52">
        <f>C35+C37</f>
        <v>37</v>
      </c>
      <c r="D33" s="52">
        <f t="shared" ref="D33:K33" si="19">D35+D37</f>
        <v>43</v>
      </c>
      <c r="E33" s="52">
        <f t="shared" si="19"/>
        <v>44</v>
      </c>
      <c r="F33" s="52">
        <f t="shared" si="19"/>
        <v>45</v>
      </c>
      <c r="G33" s="52">
        <f t="shared" si="19"/>
        <v>45</v>
      </c>
      <c r="H33" s="52">
        <f t="shared" si="19"/>
        <v>45</v>
      </c>
      <c r="I33" s="52">
        <f t="shared" si="19"/>
        <v>45</v>
      </c>
      <c r="J33" s="52">
        <f t="shared" si="19"/>
        <v>45</v>
      </c>
      <c r="K33" s="52">
        <f t="shared" si="19"/>
        <v>45</v>
      </c>
    </row>
    <row r="34" spans="1:11" s="50" customFormat="1" x14ac:dyDescent="0.2">
      <c r="A34" s="51" t="s">
        <v>10</v>
      </c>
      <c r="B34" s="54" t="s">
        <v>1</v>
      </c>
      <c r="C34" s="82">
        <v>102.8</v>
      </c>
      <c r="D34" s="82">
        <f>D33/C33*100</f>
        <v>116.21621621621621</v>
      </c>
      <c r="E34" s="82">
        <f t="shared" ref="E34:F34" si="20">E33/D33*100</f>
        <v>102.32558139534885</v>
      </c>
      <c r="F34" s="82">
        <f t="shared" si="20"/>
        <v>102.27272727272727</v>
      </c>
      <c r="G34" s="82">
        <f>G33/E33*100</f>
        <v>102.27272727272727</v>
      </c>
      <c r="H34" s="82">
        <f>H33/F33*100</f>
        <v>100</v>
      </c>
      <c r="I34" s="82">
        <f>I33/G33*100</f>
        <v>100</v>
      </c>
      <c r="J34" s="82">
        <f>J33/H33*100</f>
        <v>100</v>
      </c>
      <c r="K34" s="82">
        <f>K33/I33*100</f>
        <v>100</v>
      </c>
    </row>
    <row r="35" spans="1:11" s="50" customFormat="1" ht="38.25" x14ac:dyDescent="0.2">
      <c r="A35" s="72" t="s">
        <v>51</v>
      </c>
      <c r="B35" s="54" t="s">
        <v>55</v>
      </c>
      <c r="C35" s="52">
        <v>20</v>
      </c>
      <c r="D35" s="52">
        <v>19</v>
      </c>
      <c r="E35" s="52">
        <v>19</v>
      </c>
      <c r="F35" s="52">
        <v>19</v>
      </c>
      <c r="G35" s="52">
        <v>19</v>
      </c>
      <c r="H35" s="52">
        <v>19</v>
      </c>
      <c r="I35" s="52">
        <v>19</v>
      </c>
      <c r="J35" s="52">
        <v>19</v>
      </c>
      <c r="K35" s="52">
        <v>19</v>
      </c>
    </row>
    <row r="36" spans="1:11" s="50" customFormat="1" x14ac:dyDescent="0.2">
      <c r="A36" s="51" t="s">
        <v>10</v>
      </c>
      <c r="B36" s="54" t="s">
        <v>1</v>
      </c>
      <c r="C36" s="82">
        <v>105.3</v>
      </c>
      <c r="D36" s="82">
        <f>D35/C35*100</f>
        <v>95</v>
      </c>
      <c r="E36" s="82">
        <f t="shared" ref="E36:F36" si="21">E35/D35*100</f>
        <v>100</v>
      </c>
      <c r="F36" s="82">
        <f t="shared" si="21"/>
        <v>100</v>
      </c>
      <c r="G36" s="82">
        <f>G35/E35*100</f>
        <v>100</v>
      </c>
      <c r="H36" s="82">
        <f>H35/F35*100</f>
        <v>100</v>
      </c>
      <c r="I36" s="82">
        <f>I35/G35*100</f>
        <v>100</v>
      </c>
      <c r="J36" s="82">
        <f>J35/H35*100</f>
        <v>100</v>
      </c>
      <c r="K36" s="82">
        <f>K35/I35*100</f>
        <v>100</v>
      </c>
    </row>
    <row r="37" spans="1:11" s="50" customFormat="1" x14ac:dyDescent="0.2">
      <c r="A37" s="72" t="s">
        <v>50</v>
      </c>
      <c r="B37" s="54" t="s">
        <v>55</v>
      </c>
      <c r="C37" s="52">
        <v>17</v>
      </c>
      <c r="D37" s="52">
        <v>24</v>
      </c>
      <c r="E37" s="52">
        <v>25</v>
      </c>
      <c r="F37" s="52">
        <v>26</v>
      </c>
      <c r="G37" s="52">
        <v>26</v>
      </c>
      <c r="H37" s="52">
        <v>26</v>
      </c>
      <c r="I37" s="52">
        <v>26</v>
      </c>
      <c r="J37" s="52">
        <v>26</v>
      </c>
      <c r="K37" s="52">
        <v>26</v>
      </c>
    </row>
    <row r="38" spans="1:11" s="50" customFormat="1" x14ac:dyDescent="0.2">
      <c r="A38" s="51" t="s">
        <v>10</v>
      </c>
      <c r="B38" s="54" t="s">
        <v>1</v>
      </c>
      <c r="C38" s="82">
        <v>100</v>
      </c>
      <c r="D38" s="82">
        <f>D37/C37*100</f>
        <v>141.1764705882353</v>
      </c>
      <c r="E38" s="82">
        <f t="shared" ref="E38:F38" si="22">E37/D37*100</f>
        <v>104.16666666666667</v>
      </c>
      <c r="F38" s="82">
        <f t="shared" si="22"/>
        <v>104</v>
      </c>
      <c r="G38" s="82">
        <f>G37/E37*100</f>
        <v>104</v>
      </c>
      <c r="H38" s="82">
        <f>H37/F37*100</f>
        <v>100</v>
      </c>
      <c r="I38" s="82">
        <f>I37/G37*100</f>
        <v>100</v>
      </c>
      <c r="J38" s="82">
        <f>J37/H37*100</f>
        <v>100</v>
      </c>
      <c r="K38" s="82">
        <f>K37/I37*100</f>
        <v>100</v>
      </c>
    </row>
    <row r="39" spans="1:11" s="50" customFormat="1" ht="13.5" x14ac:dyDescent="0.2">
      <c r="A39" s="53" t="s">
        <v>13</v>
      </c>
      <c r="B39" s="54" t="s">
        <v>55</v>
      </c>
      <c r="C39" s="52">
        <f>C41+C43</f>
        <v>10</v>
      </c>
      <c r="D39" s="52">
        <f t="shared" ref="D39:K39" si="23">D41+D43</f>
        <v>6</v>
      </c>
      <c r="E39" s="52">
        <f t="shared" si="23"/>
        <v>6</v>
      </c>
      <c r="F39" s="52">
        <f t="shared" si="23"/>
        <v>6</v>
      </c>
      <c r="G39" s="52">
        <f t="shared" si="23"/>
        <v>6</v>
      </c>
      <c r="H39" s="52">
        <f t="shared" si="23"/>
        <v>6</v>
      </c>
      <c r="I39" s="52">
        <f t="shared" si="23"/>
        <v>6</v>
      </c>
      <c r="J39" s="52">
        <f t="shared" si="23"/>
        <v>6</v>
      </c>
      <c r="K39" s="52">
        <f t="shared" si="23"/>
        <v>6</v>
      </c>
    </row>
    <row r="40" spans="1:11" s="50" customFormat="1" x14ac:dyDescent="0.2">
      <c r="A40" s="51" t="s">
        <v>10</v>
      </c>
      <c r="B40" s="54" t="s">
        <v>1</v>
      </c>
      <c r="C40" s="82">
        <v>100</v>
      </c>
      <c r="D40" s="82">
        <f>D39/C39*100</f>
        <v>60</v>
      </c>
      <c r="E40" s="82">
        <f t="shared" ref="E40:F40" si="24">E39/D39*100</f>
        <v>100</v>
      </c>
      <c r="F40" s="82">
        <f t="shared" si="24"/>
        <v>100</v>
      </c>
      <c r="G40" s="82">
        <f>G39/E39*100</f>
        <v>100</v>
      </c>
      <c r="H40" s="82">
        <f>H39/F39*100</f>
        <v>100</v>
      </c>
      <c r="I40" s="82">
        <f>I39/G39*100</f>
        <v>100</v>
      </c>
      <c r="J40" s="82">
        <f>J39/H39*100</f>
        <v>100</v>
      </c>
      <c r="K40" s="82">
        <f>K39/I39*100</f>
        <v>100</v>
      </c>
    </row>
    <row r="41" spans="1:11" s="50" customFormat="1" ht="38.25" x14ac:dyDescent="0.2">
      <c r="A41" s="72" t="s">
        <v>51</v>
      </c>
      <c r="B41" s="54" t="s">
        <v>55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s="50" customFormat="1" x14ac:dyDescent="0.2">
      <c r="A42" s="51" t="s">
        <v>10</v>
      </c>
      <c r="B42" s="54" t="s">
        <v>1</v>
      </c>
      <c r="C42" s="82">
        <v>100</v>
      </c>
      <c r="D42" s="82">
        <v>100</v>
      </c>
      <c r="E42" s="82">
        <v>100</v>
      </c>
      <c r="F42" s="82">
        <v>100</v>
      </c>
      <c r="G42" s="82">
        <v>100</v>
      </c>
      <c r="H42" s="82">
        <v>100</v>
      </c>
      <c r="I42" s="82">
        <v>100</v>
      </c>
      <c r="J42" s="82">
        <v>100</v>
      </c>
      <c r="K42" s="82">
        <v>100</v>
      </c>
    </row>
    <row r="43" spans="1:11" s="50" customFormat="1" x14ac:dyDescent="0.2">
      <c r="A43" s="72" t="s">
        <v>50</v>
      </c>
      <c r="B43" s="54" t="s">
        <v>55</v>
      </c>
      <c r="C43" s="52">
        <v>10</v>
      </c>
      <c r="D43" s="52">
        <v>6</v>
      </c>
      <c r="E43" s="52">
        <v>6</v>
      </c>
      <c r="F43" s="52">
        <v>6</v>
      </c>
      <c r="G43" s="52">
        <v>6</v>
      </c>
      <c r="H43" s="52">
        <v>6</v>
      </c>
      <c r="I43" s="52">
        <v>6</v>
      </c>
      <c r="J43" s="52">
        <v>6</v>
      </c>
      <c r="K43" s="52">
        <v>6</v>
      </c>
    </row>
    <row r="44" spans="1:11" s="50" customFormat="1" x14ac:dyDescent="0.2">
      <c r="A44" s="51" t="s">
        <v>10</v>
      </c>
      <c r="B44" s="54" t="s">
        <v>1</v>
      </c>
      <c r="C44" s="82">
        <v>100</v>
      </c>
      <c r="D44" s="82">
        <f>D43/C43*100</f>
        <v>60</v>
      </c>
      <c r="E44" s="82">
        <f t="shared" ref="E44:F44" si="25">E43/D43*100</f>
        <v>100</v>
      </c>
      <c r="F44" s="82">
        <f t="shared" si="25"/>
        <v>100</v>
      </c>
      <c r="G44" s="82">
        <f>G43/E43*100</f>
        <v>100</v>
      </c>
      <c r="H44" s="82">
        <f>H43/F43*100</f>
        <v>100</v>
      </c>
      <c r="I44" s="82">
        <f>I43/G43*100</f>
        <v>100</v>
      </c>
      <c r="J44" s="82">
        <f>J43/H43*100</f>
        <v>100</v>
      </c>
      <c r="K44" s="82">
        <f>K43/I43*100</f>
        <v>100</v>
      </c>
    </row>
    <row r="45" spans="1:11" s="50" customFormat="1" ht="27" x14ac:dyDescent="0.2">
      <c r="A45" s="53" t="s">
        <v>14</v>
      </c>
      <c r="B45" s="54" t="s">
        <v>55</v>
      </c>
      <c r="C45" s="52">
        <f>C47+C49</f>
        <v>108</v>
      </c>
      <c r="D45" s="52">
        <f t="shared" ref="D45:K45" si="26">D47+D49</f>
        <v>116</v>
      </c>
      <c r="E45" s="52">
        <f t="shared" si="26"/>
        <v>117</v>
      </c>
      <c r="F45" s="52">
        <f t="shared" si="26"/>
        <v>117</v>
      </c>
      <c r="G45" s="52">
        <f t="shared" si="26"/>
        <v>118</v>
      </c>
      <c r="H45" s="52">
        <f t="shared" si="26"/>
        <v>118</v>
      </c>
      <c r="I45" s="52">
        <f t="shared" si="26"/>
        <v>119</v>
      </c>
      <c r="J45" s="52">
        <f t="shared" si="26"/>
        <v>119</v>
      </c>
      <c r="K45" s="52">
        <f t="shared" si="26"/>
        <v>120</v>
      </c>
    </row>
    <row r="46" spans="1:11" s="50" customFormat="1" x14ac:dyDescent="0.2">
      <c r="A46" s="51" t="s">
        <v>10</v>
      </c>
      <c r="B46" s="54" t="s">
        <v>1</v>
      </c>
      <c r="C46" s="82">
        <v>80</v>
      </c>
      <c r="D46" s="82">
        <f>D45/C45*100</f>
        <v>107.40740740740742</v>
      </c>
      <c r="E46" s="82">
        <f t="shared" ref="E46:F46" si="27">E45/D45*100</f>
        <v>100.86206896551724</v>
      </c>
      <c r="F46" s="82">
        <f t="shared" si="27"/>
        <v>100</v>
      </c>
      <c r="G46" s="82">
        <f>G45/E45*100</f>
        <v>100.85470085470085</v>
      </c>
      <c r="H46" s="82">
        <f>H45/F45*100</f>
        <v>100.85470085470085</v>
      </c>
      <c r="I46" s="82">
        <f>I45/G45*100</f>
        <v>100.84745762711864</v>
      </c>
      <c r="J46" s="82">
        <f>J45/H45*100</f>
        <v>100.84745762711864</v>
      </c>
      <c r="K46" s="82">
        <f>K45/I45*100</f>
        <v>100.84033613445378</v>
      </c>
    </row>
    <row r="47" spans="1:11" s="50" customFormat="1" ht="38.25" x14ac:dyDescent="0.2">
      <c r="A47" s="72" t="s">
        <v>51</v>
      </c>
      <c r="B47" s="54" t="s">
        <v>55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</row>
    <row r="48" spans="1:11" s="50" customFormat="1" x14ac:dyDescent="0.2">
      <c r="A48" s="51" t="s">
        <v>10</v>
      </c>
      <c r="B48" s="54" t="s">
        <v>1</v>
      </c>
      <c r="C48" s="82">
        <v>3.8</v>
      </c>
      <c r="D48" s="82">
        <f>D47/C47*100</f>
        <v>100</v>
      </c>
      <c r="E48" s="82">
        <f t="shared" ref="E48:F48" si="28">E47/D47*100</f>
        <v>100</v>
      </c>
      <c r="F48" s="82">
        <f t="shared" si="28"/>
        <v>100</v>
      </c>
      <c r="G48" s="82">
        <f>G47/E47*100</f>
        <v>100</v>
      </c>
      <c r="H48" s="82">
        <f>H47/F47*100</f>
        <v>100</v>
      </c>
      <c r="I48" s="82">
        <f>I47/G47*100</f>
        <v>100</v>
      </c>
      <c r="J48" s="82">
        <f>J47/H47*100</f>
        <v>100</v>
      </c>
      <c r="K48" s="82">
        <f>K47/I47*100</f>
        <v>100</v>
      </c>
    </row>
    <row r="49" spans="1:11" s="50" customFormat="1" x14ac:dyDescent="0.2">
      <c r="A49" s="72" t="s">
        <v>50</v>
      </c>
      <c r="B49" s="54" t="s">
        <v>55</v>
      </c>
      <c r="C49" s="52">
        <f>C51+C52</f>
        <v>107</v>
      </c>
      <c r="D49" s="52">
        <f t="shared" ref="D49:K49" si="29">D51+D52</f>
        <v>115</v>
      </c>
      <c r="E49" s="52">
        <f t="shared" si="29"/>
        <v>116</v>
      </c>
      <c r="F49" s="52">
        <v>116</v>
      </c>
      <c r="G49" s="52">
        <f t="shared" si="29"/>
        <v>117</v>
      </c>
      <c r="H49" s="52">
        <v>117</v>
      </c>
      <c r="I49" s="52">
        <f t="shared" si="29"/>
        <v>118</v>
      </c>
      <c r="J49" s="52">
        <v>118</v>
      </c>
      <c r="K49" s="52">
        <f t="shared" si="29"/>
        <v>119</v>
      </c>
    </row>
    <row r="50" spans="1:11" s="50" customFormat="1" x14ac:dyDescent="0.2">
      <c r="A50" s="51" t="s">
        <v>10</v>
      </c>
      <c r="B50" s="54" t="s">
        <v>1</v>
      </c>
      <c r="C50" s="82">
        <v>98.2</v>
      </c>
      <c r="D50" s="82">
        <f>D49/C49*100</f>
        <v>107.4766355140187</v>
      </c>
      <c r="E50" s="82">
        <f t="shared" ref="E50:F50" si="30">E49/D49*100</f>
        <v>100.8695652173913</v>
      </c>
      <c r="F50" s="82">
        <f t="shared" si="30"/>
        <v>100</v>
      </c>
      <c r="G50" s="82">
        <f>G49/E49*100</f>
        <v>100.86206896551724</v>
      </c>
      <c r="H50" s="82">
        <f>H49/F49*100</f>
        <v>100.86206896551724</v>
      </c>
      <c r="I50" s="82">
        <f>I49/G49*100</f>
        <v>100.85470085470085</v>
      </c>
      <c r="J50" s="82">
        <f>J49/H49*100</f>
        <v>100.85470085470085</v>
      </c>
      <c r="K50" s="82">
        <f>K49/I49*100</f>
        <v>100.84745762711864</v>
      </c>
    </row>
    <row r="51" spans="1:11" s="50" customFormat="1" x14ac:dyDescent="0.2">
      <c r="A51" s="86" t="s">
        <v>111</v>
      </c>
      <c r="B51" s="54" t="s">
        <v>55</v>
      </c>
      <c r="C51" s="52">
        <v>11</v>
      </c>
      <c r="D51" s="52">
        <v>42</v>
      </c>
      <c r="E51" s="52">
        <v>70</v>
      </c>
      <c r="F51" s="52">
        <v>95</v>
      </c>
      <c r="G51" s="52">
        <v>95</v>
      </c>
      <c r="H51" s="52">
        <v>100</v>
      </c>
      <c r="I51" s="52">
        <v>100</v>
      </c>
      <c r="J51" s="52">
        <v>100</v>
      </c>
      <c r="K51" s="52">
        <v>100</v>
      </c>
    </row>
    <row r="52" spans="1:11" s="50" customFormat="1" x14ac:dyDescent="0.2">
      <c r="A52" s="71" t="s">
        <v>49</v>
      </c>
      <c r="B52" s="54" t="s">
        <v>55</v>
      </c>
      <c r="C52" s="52">
        <v>96</v>
      </c>
      <c r="D52" s="52">
        <v>73</v>
      </c>
      <c r="E52" s="52">
        <v>46</v>
      </c>
      <c r="F52" s="52">
        <v>22</v>
      </c>
      <c r="G52" s="52">
        <v>22</v>
      </c>
      <c r="H52" s="52">
        <v>18</v>
      </c>
      <c r="I52" s="52">
        <v>18</v>
      </c>
      <c r="J52" s="52">
        <v>19</v>
      </c>
      <c r="K52" s="52">
        <v>19</v>
      </c>
    </row>
    <row r="53" spans="1:11" s="50" customFormat="1" ht="25.5" x14ac:dyDescent="0.2">
      <c r="A53" s="64" t="s">
        <v>70</v>
      </c>
      <c r="B53" s="54" t="s">
        <v>55</v>
      </c>
      <c r="C53" s="52">
        <f>C55+C57</f>
        <v>4646</v>
      </c>
      <c r="D53" s="52">
        <f t="shared" ref="D53:K53" si="31">D55+D57</f>
        <v>4677</v>
      </c>
      <c r="E53" s="52">
        <f>E55+E57</f>
        <v>4661</v>
      </c>
      <c r="F53" s="52">
        <f t="shared" si="31"/>
        <v>4697</v>
      </c>
      <c r="G53" s="52">
        <f t="shared" si="31"/>
        <v>4725</v>
      </c>
      <c r="H53" s="52">
        <f t="shared" si="31"/>
        <v>4731</v>
      </c>
      <c r="I53" s="52">
        <f t="shared" si="31"/>
        <v>4758</v>
      </c>
      <c r="J53" s="52">
        <f t="shared" si="31"/>
        <v>4755</v>
      </c>
      <c r="K53" s="52">
        <f t="shared" si="31"/>
        <v>4778</v>
      </c>
    </row>
    <row r="54" spans="1:11" s="50" customFormat="1" x14ac:dyDescent="0.2">
      <c r="A54" s="51" t="s">
        <v>10</v>
      </c>
      <c r="B54" s="54" t="s">
        <v>1</v>
      </c>
      <c r="C54" s="82">
        <v>98.3</v>
      </c>
      <c r="D54" s="82">
        <f>D53/C53*100</f>
        <v>100.6672406371072</v>
      </c>
      <c r="E54" s="82">
        <f t="shared" ref="E54:F54" si="32">E53/D53*100</f>
        <v>99.657900363480863</v>
      </c>
      <c r="F54" s="82">
        <f t="shared" si="32"/>
        <v>100.7723664449689</v>
      </c>
      <c r="G54" s="82">
        <f>G53/E53*100</f>
        <v>101.37309590216692</v>
      </c>
      <c r="H54" s="82">
        <f>H53/F53*100</f>
        <v>100.72386629763679</v>
      </c>
      <c r="I54" s="82">
        <f>I53/G53*100</f>
        <v>100.69841269841271</v>
      </c>
      <c r="J54" s="82">
        <f>J53/H53*100</f>
        <v>100.50729232720354</v>
      </c>
      <c r="K54" s="82">
        <f>K53/I53*100</f>
        <v>100.42034468263977</v>
      </c>
    </row>
    <row r="55" spans="1:11" s="74" customFormat="1" ht="25.5" x14ac:dyDescent="0.2">
      <c r="A55" s="72" t="s">
        <v>8</v>
      </c>
      <c r="B55" s="54" t="s">
        <v>55</v>
      </c>
      <c r="C55" s="52">
        <f>C61+C70+C84+C91+C97+C103+C111+C121+C129+C135+C141+C149+C155+C162+C168+C175+C181+C191+C197+C205+C212</f>
        <v>3274</v>
      </c>
      <c r="D55" s="52">
        <f t="shared" ref="D55:K55" si="33">D61+D70+D84+D91+D97+D103+D111+D121+D129+D135+D141+D149+D155+D162+D168+D175+D181+D191+D197+D205+D212</f>
        <v>3180</v>
      </c>
      <c r="E55" s="52">
        <f t="shared" si="33"/>
        <v>3163</v>
      </c>
      <c r="F55" s="52">
        <f t="shared" si="33"/>
        <v>3201</v>
      </c>
      <c r="G55" s="52">
        <f t="shared" si="33"/>
        <v>3226</v>
      </c>
      <c r="H55" s="52">
        <f t="shared" si="33"/>
        <v>3234</v>
      </c>
      <c r="I55" s="52">
        <f t="shared" si="33"/>
        <v>3258</v>
      </c>
      <c r="J55" s="52">
        <f t="shared" si="33"/>
        <v>3257</v>
      </c>
      <c r="K55" s="52">
        <f t="shared" si="33"/>
        <v>3277</v>
      </c>
    </row>
    <row r="56" spans="1:11" s="50" customFormat="1" x14ac:dyDescent="0.2">
      <c r="A56" s="51" t="s">
        <v>10</v>
      </c>
      <c r="B56" s="54" t="s">
        <v>1</v>
      </c>
      <c r="C56" s="82">
        <v>98</v>
      </c>
      <c r="D56" s="82">
        <f>D55/C55*100</f>
        <v>97.128894318875993</v>
      </c>
      <c r="E56" s="82">
        <f t="shared" ref="E56:F56" si="34">E55/D55*100</f>
        <v>99.465408805031444</v>
      </c>
      <c r="F56" s="82">
        <f t="shared" si="34"/>
        <v>101.20139108441353</v>
      </c>
      <c r="G56" s="82">
        <f>G55/E55*100</f>
        <v>101.99177995573822</v>
      </c>
      <c r="H56" s="82">
        <f>H55/F55*100</f>
        <v>101.03092783505154</v>
      </c>
      <c r="I56" s="82">
        <f>I55/G55*100</f>
        <v>100.99194048357099</v>
      </c>
      <c r="J56" s="82">
        <f>J55/H55*100</f>
        <v>100.71119356833643</v>
      </c>
      <c r="K56" s="82">
        <f>K55/I55*100</f>
        <v>100.58317986494782</v>
      </c>
    </row>
    <row r="57" spans="1:11" s="50" customFormat="1" ht="25.5" x14ac:dyDescent="0.2">
      <c r="A57" s="71" t="s">
        <v>9</v>
      </c>
      <c r="B57" s="54" t="s">
        <v>55</v>
      </c>
      <c r="C57" s="52">
        <f>C66+C76+C87+C93+C99+C107+C115+C123+C131+C137+C143+C151+C158+C164+C171+C177+C185+C193+C199+C208+C214</f>
        <v>1372</v>
      </c>
      <c r="D57" s="52">
        <f t="shared" ref="D57:K57" si="35">D66+D76+D87+D93+D99+D107+D115+D123+D131+D137+D143+D151+D158+D164+D171+D177+D185+D193+D199+D208+D214</f>
        <v>1497</v>
      </c>
      <c r="E57" s="52">
        <f t="shared" si="35"/>
        <v>1498</v>
      </c>
      <c r="F57" s="52">
        <f t="shared" si="35"/>
        <v>1496</v>
      </c>
      <c r="G57" s="52">
        <f t="shared" si="35"/>
        <v>1499</v>
      </c>
      <c r="H57" s="52">
        <f t="shared" si="35"/>
        <v>1497</v>
      </c>
      <c r="I57" s="52">
        <f t="shared" si="35"/>
        <v>1500</v>
      </c>
      <c r="J57" s="52">
        <f t="shared" si="35"/>
        <v>1498</v>
      </c>
      <c r="K57" s="52">
        <f t="shared" si="35"/>
        <v>1501</v>
      </c>
    </row>
    <row r="58" spans="1:11" s="50" customFormat="1" x14ac:dyDescent="0.2">
      <c r="A58" s="51" t="s">
        <v>10</v>
      </c>
      <c r="B58" s="54" t="s">
        <v>1</v>
      </c>
      <c r="C58" s="82">
        <v>98.8</v>
      </c>
      <c r="D58" s="82">
        <f>D57/C57*100</f>
        <v>109.11078717201165</v>
      </c>
      <c r="E58" s="82">
        <f t="shared" ref="E58:F58" si="36">E57/D57*100</f>
        <v>100.06680026720107</v>
      </c>
      <c r="F58" s="82">
        <f t="shared" si="36"/>
        <v>99.866488651535377</v>
      </c>
      <c r="G58" s="82">
        <f>G57/E57*100</f>
        <v>100.06675567423231</v>
      </c>
      <c r="H58" s="82">
        <f>H57/F57*100</f>
        <v>100.06684491978611</v>
      </c>
      <c r="I58" s="82">
        <f>I57/G57*100</f>
        <v>100.06671114076052</v>
      </c>
      <c r="J58" s="82">
        <f>J57/H57*100</f>
        <v>100.06680026720107</v>
      </c>
      <c r="K58" s="82">
        <f>K57/I57*100</f>
        <v>100.06666666666666</v>
      </c>
    </row>
    <row r="59" spans="1:11" s="74" customFormat="1" ht="13.5" x14ac:dyDescent="0.2">
      <c r="A59" s="53" t="s">
        <v>15</v>
      </c>
      <c r="B59" s="54" t="s">
        <v>55</v>
      </c>
      <c r="C59" s="52">
        <f>C61+C66</f>
        <v>802</v>
      </c>
      <c r="D59" s="52">
        <f t="shared" ref="D59:K59" si="37">D61+D66</f>
        <v>841</v>
      </c>
      <c r="E59" s="52">
        <f t="shared" si="37"/>
        <v>836</v>
      </c>
      <c r="F59" s="52">
        <f t="shared" si="37"/>
        <v>834</v>
      </c>
      <c r="G59" s="52">
        <f t="shared" si="37"/>
        <v>838</v>
      </c>
      <c r="H59" s="52">
        <f t="shared" si="37"/>
        <v>838</v>
      </c>
      <c r="I59" s="52">
        <f t="shared" si="37"/>
        <v>843</v>
      </c>
      <c r="J59" s="52">
        <f t="shared" si="37"/>
        <v>841</v>
      </c>
      <c r="K59" s="52">
        <f t="shared" si="37"/>
        <v>845</v>
      </c>
    </row>
    <row r="60" spans="1:11" s="50" customFormat="1" x14ac:dyDescent="0.2">
      <c r="A60" s="51" t="s">
        <v>10</v>
      </c>
      <c r="B60" s="54" t="s">
        <v>1</v>
      </c>
      <c r="C60" s="82">
        <v>100</v>
      </c>
      <c r="D60" s="82">
        <f>D59/C59*100</f>
        <v>104.86284289276809</v>
      </c>
      <c r="E60" s="82">
        <f t="shared" ref="E60:F60" si="38">E59/D59*100</f>
        <v>99.405469678953622</v>
      </c>
      <c r="F60" s="82">
        <f t="shared" si="38"/>
        <v>99.760765550239242</v>
      </c>
      <c r="G60" s="82">
        <f>G59/E59*100</f>
        <v>100.23923444976077</v>
      </c>
      <c r="H60" s="82">
        <f>H59/F59*100</f>
        <v>100.47961630695443</v>
      </c>
      <c r="I60" s="82">
        <f>I59/G59*100</f>
        <v>100.59665871121719</v>
      </c>
      <c r="J60" s="82">
        <f>J59/H59*100</f>
        <v>100.3579952267303</v>
      </c>
      <c r="K60" s="82">
        <f>K59/I59*100</f>
        <v>100.23724792408066</v>
      </c>
    </row>
    <row r="61" spans="1:11" s="74" customFormat="1" ht="25.5" x14ac:dyDescent="0.2">
      <c r="A61" s="72" t="s">
        <v>8</v>
      </c>
      <c r="B61" s="54" t="s">
        <v>55</v>
      </c>
      <c r="C61" s="52">
        <f>SUM(C63:C65)</f>
        <v>718</v>
      </c>
      <c r="D61" s="52">
        <f t="shared" ref="D61:K61" si="39">SUM(D63:D65)</f>
        <v>751</v>
      </c>
      <c r="E61" s="52">
        <f t="shared" si="39"/>
        <v>745</v>
      </c>
      <c r="F61" s="52">
        <f t="shared" si="39"/>
        <v>743</v>
      </c>
      <c r="G61" s="52">
        <f t="shared" si="39"/>
        <v>747</v>
      </c>
      <c r="H61" s="52">
        <f t="shared" si="39"/>
        <v>747</v>
      </c>
      <c r="I61" s="52">
        <f t="shared" si="39"/>
        <v>752</v>
      </c>
      <c r="J61" s="52">
        <f t="shared" si="39"/>
        <v>750</v>
      </c>
      <c r="K61" s="52">
        <f t="shared" si="39"/>
        <v>754</v>
      </c>
    </row>
    <row r="62" spans="1:11" s="50" customFormat="1" x14ac:dyDescent="0.2">
      <c r="A62" s="51" t="s">
        <v>10</v>
      </c>
      <c r="B62" s="54" t="s">
        <v>1</v>
      </c>
      <c r="C62" s="82">
        <v>100</v>
      </c>
      <c r="D62" s="82">
        <f>D61/C61*100</f>
        <v>104.59610027855153</v>
      </c>
      <c r="E62" s="82">
        <f t="shared" ref="E62:F62" si="40">E61/D61*100</f>
        <v>99.201065246338217</v>
      </c>
      <c r="F62" s="82">
        <f t="shared" si="40"/>
        <v>99.731543624161077</v>
      </c>
      <c r="G62" s="82">
        <f>G61/E61*100</f>
        <v>100.26845637583892</v>
      </c>
      <c r="H62" s="82">
        <f>H61/F61*100</f>
        <v>100.53835800807538</v>
      </c>
      <c r="I62" s="82">
        <f>I61/G61*100</f>
        <v>100.66934404283802</v>
      </c>
      <c r="J62" s="82">
        <f>J61/H61*100</f>
        <v>100.40160642570282</v>
      </c>
      <c r="K62" s="82">
        <f>K61/I61*100</f>
        <v>100.2659574468085</v>
      </c>
    </row>
    <row r="63" spans="1:11" s="74" customFormat="1" x14ac:dyDescent="0.2">
      <c r="A63" s="67" t="s">
        <v>87</v>
      </c>
      <c r="B63" s="54" t="s">
        <v>55</v>
      </c>
      <c r="C63" s="75">
        <v>273</v>
      </c>
      <c r="D63" s="75">
        <v>267</v>
      </c>
      <c r="E63" s="75">
        <v>267</v>
      </c>
      <c r="F63" s="75">
        <v>265</v>
      </c>
      <c r="G63" s="75">
        <v>267</v>
      </c>
      <c r="H63" s="75">
        <v>265</v>
      </c>
      <c r="I63" s="75">
        <v>267</v>
      </c>
      <c r="J63" s="75">
        <v>265</v>
      </c>
      <c r="K63" s="75">
        <v>267</v>
      </c>
    </row>
    <row r="64" spans="1:11" s="74" customFormat="1" x14ac:dyDescent="0.2">
      <c r="A64" s="71" t="s">
        <v>101</v>
      </c>
      <c r="B64" s="54" t="s">
        <v>55</v>
      </c>
      <c r="C64" s="75">
        <v>296</v>
      </c>
      <c r="D64" s="75">
        <v>302</v>
      </c>
      <c r="E64" s="75">
        <v>298</v>
      </c>
      <c r="F64" s="75">
        <v>298</v>
      </c>
      <c r="G64" s="75">
        <v>300</v>
      </c>
      <c r="H64" s="75">
        <v>302</v>
      </c>
      <c r="I64" s="75">
        <v>305</v>
      </c>
      <c r="J64" s="75">
        <v>305</v>
      </c>
      <c r="K64" s="75">
        <v>307</v>
      </c>
    </row>
    <row r="65" spans="1:11" s="50" customFormat="1" x14ac:dyDescent="0.2">
      <c r="A65" s="72" t="s">
        <v>49</v>
      </c>
      <c r="B65" s="54" t="s">
        <v>55</v>
      </c>
      <c r="C65" s="52">
        <v>149</v>
      </c>
      <c r="D65" s="52">
        <v>182</v>
      </c>
      <c r="E65" s="52">
        <v>180</v>
      </c>
      <c r="F65" s="52">
        <v>180</v>
      </c>
      <c r="G65" s="52">
        <v>180</v>
      </c>
      <c r="H65" s="75">
        <v>180</v>
      </c>
      <c r="I65" s="75">
        <v>180</v>
      </c>
      <c r="J65" s="75">
        <v>180</v>
      </c>
      <c r="K65" s="75">
        <v>180</v>
      </c>
    </row>
    <row r="66" spans="1:11" s="50" customFormat="1" x14ac:dyDescent="0.2">
      <c r="A66" s="72" t="s">
        <v>50</v>
      </c>
      <c r="B66" s="54" t="s">
        <v>55</v>
      </c>
      <c r="C66" s="52">
        <v>84</v>
      </c>
      <c r="D66" s="52">
        <v>90</v>
      </c>
      <c r="E66" s="52">
        <v>91</v>
      </c>
      <c r="F66" s="52">
        <v>91</v>
      </c>
      <c r="G66" s="52">
        <v>91</v>
      </c>
      <c r="H66" s="75">
        <v>91</v>
      </c>
      <c r="I66" s="75">
        <v>91</v>
      </c>
      <c r="J66" s="75">
        <v>91</v>
      </c>
      <c r="K66" s="75">
        <v>91</v>
      </c>
    </row>
    <row r="67" spans="1:11" s="50" customFormat="1" x14ac:dyDescent="0.2">
      <c r="A67" s="51" t="s">
        <v>10</v>
      </c>
      <c r="B67" s="54" t="s">
        <v>1</v>
      </c>
      <c r="C67" s="82">
        <v>100</v>
      </c>
      <c r="D67" s="82">
        <f>D66/C66*100</f>
        <v>107.14285714285714</v>
      </c>
      <c r="E67" s="82">
        <f t="shared" ref="E67:F67" si="41">E66/D66*100</f>
        <v>101.11111111111111</v>
      </c>
      <c r="F67" s="82">
        <f t="shared" si="41"/>
        <v>100</v>
      </c>
      <c r="G67" s="82">
        <f>G66/E66*100</f>
        <v>100</v>
      </c>
      <c r="H67" s="82">
        <f>H66/F66*100</f>
        <v>100</v>
      </c>
      <c r="I67" s="82">
        <f>I66/G66*100</f>
        <v>100</v>
      </c>
      <c r="J67" s="82">
        <f>J66/H66*100</f>
        <v>100</v>
      </c>
      <c r="K67" s="82">
        <f>K66/I66*100</f>
        <v>100</v>
      </c>
    </row>
    <row r="68" spans="1:11" s="74" customFormat="1" ht="13.5" x14ac:dyDescent="0.2">
      <c r="A68" s="53" t="s">
        <v>16</v>
      </c>
      <c r="B68" s="54" t="s">
        <v>55</v>
      </c>
      <c r="C68" s="52">
        <f>C70+C76</f>
        <v>880</v>
      </c>
      <c r="D68" s="52">
        <f t="shared" ref="D68:K68" si="42">D70+D76</f>
        <v>814</v>
      </c>
      <c r="E68" s="52">
        <f t="shared" si="42"/>
        <v>757</v>
      </c>
      <c r="F68" s="52">
        <f t="shared" si="42"/>
        <v>756</v>
      </c>
      <c r="G68" s="52">
        <f t="shared" si="42"/>
        <v>762</v>
      </c>
      <c r="H68" s="52">
        <f t="shared" si="42"/>
        <v>760</v>
      </c>
      <c r="I68" s="52">
        <f t="shared" si="42"/>
        <v>766</v>
      </c>
      <c r="J68" s="52">
        <f t="shared" si="42"/>
        <v>764</v>
      </c>
      <c r="K68" s="52">
        <f t="shared" si="42"/>
        <v>770</v>
      </c>
    </row>
    <row r="69" spans="1:11" s="74" customFormat="1" x14ac:dyDescent="0.2">
      <c r="A69" s="51" t="s">
        <v>10</v>
      </c>
      <c r="B69" s="54" t="s">
        <v>1</v>
      </c>
      <c r="C69" s="82">
        <v>96.2</v>
      </c>
      <c r="D69" s="82">
        <f>D68/C68*100</f>
        <v>92.5</v>
      </c>
      <c r="E69" s="82">
        <f t="shared" ref="E69:F69" si="43">E68/D68*100</f>
        <v>92.997542997542993</v>
      </c>
      <c r="F69" s="82">
        <f t="shared" si="43"/>
        <v>99.867899603698802</v>
      </c>
      <c r="G69" s="82">
        <f>G68/E68*100</f>
        <v>100.66050198150593</v>
      </c>
      <c r="H69" s="82">
        <f>H68/F68*100</f>
        <v>100.52910052910053</v>
      </c>
      <c r="I69" s="82">
        <f>I68/G68*100</f>
        <v>100.52493438320209</v>
      </c>
      <c r="J69" s="82">
        <f>J68/H68*100</f>
        <v>100.52631578947368</v>
      </c>
      <c r="K69" s="82">
        <f>K68/I68*100</f>
        <v>100.52219321148826</v>
      </c>
    </row>
    <row r="70" spans="1:11" s="74" customFormat="1" ht="25.5" x14ac:dyDescent="0.2">
      <c r="A70" s="72" t="s">
        <v>8</v>
      </c>
      <c r="B70" s="54" t="s">
        <v>55</v>
      </c>
      <c r="C70" s="52">
        <f>SUM(C72:C75)</f>
        <v>727</v>
      </c>
      <c r="D70" s="52">
        <f t="shared" ref="D70:K70" si="44">SUM(D72:D75)</f>
        <v>660</v>
      </c>
      <c r="E70" s="52">
        <f t="shared" si="44"/>
        <v>603</v>
      </c>
      <c r="F70" s="52">
        <f t="shared" si="44"/>
        <v>601</v>
      </c>
      <c r="G70" s="52">
        <f t="shared" si="44"/>
        <v>606</v>
      </c>
      <c r="H70" s="52">
        <f t="shared" si="44"/>
        <v>603</v>
      </c>
      <c r="I70" s="52">
        <f t="shared" si="44"/>
        <v>608</v>
      </c>
      <c r="J70" s="52">
        <f t="shared" si="44"/>
        <v>605</v>
      </c>
      <c r="K70" s="52">
        <f t="shared" si="44"/>
        <v>610</v>
      </c>
    </row>
    <row r="71" spans="1:11" s="50" customFormat="1" x14ac:dyDescent="0.2">
      <c r="A71" s="51" t="s">
        <v>10</v>
      </c>
      <c r="B71" s="54" t="s">
        <v>1</v>
      </c>
      <c r="C71" s="82">
        <v>95.5</v>
      </c>
      <c r="D71" s="82">
        <f>D70/C70*100</f>
        <v>90.784044016506186</v>
      </c>
      <c r="E71" s="82">
        <f t="shared" ref="E71:F71" si="45">E70/D70*100</f>
        <v>91.363636363636374</v>
      </c>
      <c r="F71" s="82">
        <f t="shared" si="45"/>
        <v>99.668325041459369</v>
      </c>
      <c r="G71" s="82">
        <f>G70/E70*100</f>
        <v>100.49751243781095</v>
      </c>
      <c r="H71" s="82">
        <f>H70/F70*100</f>
        <v>100.33277870216307</v>
      </c>
      <c r="I71" s="82">
        <f>I70/G70*100</f>
        <v>100.33003300330033</v>
      </c>
      <c r="J71" s="82">
        <f>J70/H70*100</f>
        <v>100.33167495854063</v>
      </c>
      <c r="K71" s="82">
        <f>K70/I70*100</f>
        <v>100.32894736842107</v>
      </c>
    </row>
    <row r="72" spans="1:11" s="74" customFormat="1" ht="25.5" x14ac:dyDescent="0.2">
      <c r="A72" s="67" t="s">
        <v>88</v>
      </c>
      <c r="B72" s="54" t="s">
        <v>55</v>
      </c>
      <c r="C72" s="75">
        <v>202</v>
      </c>
      <c r="D72" s="75">
        <v>172</v>
      </c>
      <c r="E72" s="75">
        <v>180</v>
      </c>
      <c r="F72" s="75">
        <v>180</v>
      </c>
      <c r="G72" s="75">
        <v>180</v>
      </c>
      <c r="H72" s="75">
        <v>180</v>
      </c>
      <c r="I72" s="75">
        <v>180</v>
      </c>
      <c r="J72" s="75">
        <v>180</v>
      </c>
      <c r="K72" s="75">
        <v>180</v>
      </c>
    </row>
    <row r="73" spans="1:11" s="74" customFormat="1" x14ac:dyDescent="0.2">
      <c r="A73" s="71" t="s">
        <v>89</v>
      </c>
      <c r="B73" s="54" t="s">
        <v>55</v>
      </c>
      <c r="C73" s="75">
        <v>364</v>
      </c>
      <c r="D73" s="75">
        <v>328</v>
      </c>
      <c r="E73" s="75">
        <v>283</v>
      </c>
      <c r="F73" s="75">
        <v>280</v>
      </c>
      <c r="G73" s="75">
        <v>283</v>
      </c>
      <c r="H73" s="75">
        <v>280</v>
      </c>
      <c r="I73" s="75">
        <v>283</v>
      </c>
      <c r="J73" s="75">
        <v>280</v>
      </c>
      <c r="K73" s="75">
        <v>283</v>
      </c>
    </row>
    <row r="74" spans="1:11" s="74" customFormat="1" x14ac:dyDescent="0.2">
      <c r="A74" s="71" t="s">
        <v>158</v>
      </c>
      <c r="B74" s="54" t="s">
        <v>55</v>
      </c>
      <c r="C74" s="75">
        <v>116</v>
      </c>
      <c r="D74" s="75">
        <v>160</v>
      </c>
      <c r="E74" s="75">
        <v>140</v>
      </c>
      <c r="F74" s="75">
        <v>141</v>
      </c>
      <c r="G74" s="75">
        <v>143</v>
      </c>
      <c r="H74" s="75">
        <v>143</v>
      </c>
      <c r="I74" s="75">
        <v>145</v>
      </c>
      <c r="J74" s="75">
        <v>145</v>
      </c>
      <c r="K74" s="75">
        <v>147</v>
      </c>
    </row>
    <row r="75" spans="1:11" s="50" customFormat="1" x14ac:dyDescent="0.2">
      <c r="A75" s="72" t="s">
        <v>49</v>
      </c>
      <c r="B75" s="54" t="s">
        <v>55</v>
      </c>
      <c r="C75" s="52">
        <v>45</v>
      </c>
      <c r="D75" s="52">
        <v>0</v>
      </c>
      <c r="E75" s="52"/>
      <c r="F75" s="52"/>
      <c r="G75" s="52"/>
      <c r="H75" s="75"/>
      <c r="I75" s="75"/>
      <c r="J75" s="75"/>
      <c r="K75" s="75"/>
    </row>
    <row r="76" spans="1:11" s="50" customFormat="1" x14ac:dyDescent="0.2">
      <c r="A76" s="72" t="s">
        <v>50</v>
      </c>
      <c r="B76" s="54" t="s">
        <v>55</v>
      </c>
      <c r="C76" s="52">
        <f>SUM(C78:C81)</f>
        <v>153</v>
      </c>
      <c r="D76" s="52">
        <f t="shared" ref="D76:K76" si="46">SUM(D78:D81)</f>
        <v>154</v>
      </c>
      <c r="E76" s="52">
        <f t="shared" si="46"/>
        <v>154</v>
      </c>
      <c r="F76" s="52">
        <f t="shared" si="46"/>
        <v>155</v>
      </c>
      <c r="G76" s="52">
        <f t="shared" si="46"/>
        <v>156</v>
      </c>
      <c r="H76" s="52">
        <f t="shared" si="46"/>
        <v>157</v>
      </c>
      <c r="I76" s="52">
        <f t="shared" si="46"/>
        <v>158</v>
      </c>
      <c r="J76" s="52">
        <f t="shared" si="46"/>
        <v>159</v>
      </c>
      <c r="K76" s="52">
        <f t="shared" si="46"/>
        <v>160</v>
      </c>
    </row>
    <row r="77" spans="1:11" s="50" customFormat="1" x14ac:dyDescent="0.2">
      <c r="A77" s="51" t="s">
        <v>10</v>
      </c>
      <c r="B77" s="54" t="s">
        <v>1</v>
      </c>
      <c r="C77" s="82">
        <v>99.4</v>
      </c>
      <c r="D77" s="82">
        <f>D76/C76*100</f>
        <v>100.65359477124183</v>
      </c>
      <c r="E77" s="82">
        <f t="shared" ref="E77:F77" si="47">E76/D76*100</f>
        <v>100</v>
      </c>
      <c r="F77" s="82">
        <f t="shared" si="47"/>
        <v>100.64935064935065</v>
      </c>
      <c r="G77" s="82">
        <f>G76/E76*100</f>
        <v>101.29870129870129</v>
      </c>
      <c r="H77" s="82">
        <f>H76/F76*100</f>
        <v>101.29032258064517</v>
      </c>
      <c r="I77" s="82">
        <f>I76/G76*100</f>
        <v>101.28205128205127</v>
      </c>
      <c r="J77" s="82">
        <f>J76/H76*100</f>
        <v>101.27388535031847</v>
      </c>
      <c r="K77" s="82">
        <f>K76/I76*100</f>
        <v>101.26582278481013</v>
      </c>
    </row>
    <row r="78" spans="1:11" s="50" customFormat="1" x14ac:dyDescent="0.2">
      <c r="A78" s="86" t="s">
        <v>102</v>
      </c>
      <c r="B78" s="54" t="s">
        <v>55</v>
      </c>
      <c r="C78" s="52">
        <v>31</v>
      </c>
      <c r="D78" s="52">
        <v>27</v>
      </c>
      <c r="E78" s="52">
        <v>27</v>
      </c>
      <c r="F78" s="52">
        <v>27</v>
      </c>
      <c r="G78" s="52">
        <v>27</v>
      </c>
      <c r="H78" s="52">
        <v>27</v>
      </c>
      <c r="I78" s="52">
        <v>27</v>
      </c>
      <c r="J78" s="52">
        <v>27</v>
      </c>
      <c r="K78" s="52">
        <v>27</v>
      </c>
    </row>
    <row r="79" spans="1:11" s="50" customFormat="1" x14ac:dyDescent="0.2">
      <c r="A79" s="86" t="s">
        <v>103</v>
      </c>
      <c r="B79" s="54" t="s">
        <v>55</v>
      </c>
      <c r="C79" s="52">
        <v>37</v>
      </c>
      <c r="D79" s="52">
        <v>35</v>
      </c>
      <c r="E79" s="52">
        <v>40</v>
      </c>
      <c r="F79" s="52">
        <v>40</v>
      </c>
      <c r="G79" s="52">
        <v>40</v>
      </c>
      <c r="H79" s="52">
        <v>40</v>
      </c>
      <c r="I79" s="52">
        <v>40</v>
      </c>
      <c r="J79" s="52">
        <v>40</v>
      </c>
      <c r="K79" s="52">
        <v>40</v>
      </c>
    </row>
    <row r="80" spans="1:11" s="50" customFormat="1" x14ac:dyDescent="0.2">
      <c r="A80" s="86" t="s">
        <v>119</v>
      </c>
      <c r="B80" s="54" t="s">
        <v>55</v>
      </c>
      <c r="C80" s="52">
        <v>46</v>
      </c>
      <c r="D80" s="52">
        <v>48</v>
      </c>
      <c r="E80" s="52">
        <v>49</v>
      </c>
      <c r="F80" s="52">
        <v>49</v>
      </c>
      <c r="G80" s="52">
        <v>49</v>
      </c>
      <c r="H80" s="52">
        <v>49</v>
      </c>
      <c r="I80" s="52">
        <v>49</v>
      </c>
      <c r="J80" s="52">
        <v>49</v>
      </c>
      <c r="K80" s="52">
        <v>49</v>
      </c>
    </row>
    <row r="81" spans="1:11" s="50" customFormat="1" x14ac:dyDescent="0.2">
      <c r="A81" s="72" t="s">
        <v>49</v>
      </c>
      <c r="B81" s="54" t="s">
        <v>55</v>
      </c>
      <c r="C81" s="52">
        <v>39</v>
      </c>
      <c r="D81" s="52">
        <v>44</v>
      </c>
      <c r="E81" s="52">
        <v>38</v>
      </c>
      <c r="F81" s="52">
        <v>39</v>
      </c>
      <c r="G81" s="52">
        <v>40</v>
      </c>
      <c r="H81" s="52">
        <v>41</v>
      </c>
      <c r="I81" s="52">
        <v>42</v>
      </c>
      <c r="J81" s="52">
        <v>43</v>
      </c>
      <c r="K81" s="52">
        <v>44</v>
      </c>
    </row>
    <row r="82" spans="1:11" s="50" customFormat="1" x14ac:dyDescent="0.2">
      <c r="A82" s="76" t="s">
        <v>17</v>
      </c>
      <c r="B82" s="54" t="s">
        <v>55</v>
      </c>
      <c r="C82" s="52">
        <f>C84+C87</f>
        <v>134</v>
      </c>
      <c r="D82" s="52">
        <f t="shared" ref="D82:K82" si="48">D84+D87</f>
        <v>132</v>
      </c>
      <c r="E82" s="52">
        <f t="shared" si="48"/>
        <v>122</v>
      </c>
      <c r="F82" s="52">
        <f t="shared" si="48"/>
        <v>123</v>
      </c>
      <c r="G82" s="52">
        <f t="shared" si="48"/>
        <v>125</v>
      </c>
      <c r="H82" s="52">
        <f t="shared" si="48"/>
        <v>123</v>
      </c>
      <c r="I82" s="52">
        <f t="shared" si="48"/>
        <v>125</v>
      </c>
      <c r="J82" s="52">
        <f t="shared" si="48"/>
        <v>123</v>
      </c>
      <c r="K82" s="52">
        <f t="shared" si="48"/>
        <v>125</v>
      </c>
    </row>
    <row r="83" spans="1:11" s="50" customFormat="1" x14ac:dyDescent="0.2">
      <c r="A83" s="51" t="s">
        <v>10</v>
      </c>
      <c r="B83" s="54" t="s">
        <v>1</v>
      </c>
      <c r="C83" s="82">
        <v>101.5</v>
      </c>
      <c r="D83" s="82">
        <f>D82/C82*100</f>
        <v>98.507462686567166</v>
      </c>
      <c r="E83" s="82">
        <f t="shared" ref="E83:F83" si="49">E82/D82*100</f>
        <v>92.424242424242422</v>
      </c>
      <c r="F83" s="82">
        <f t="shared" si="49"/>
        <v>100.81967213114753</v>
      </c>
      <c r="G83" s="82">
        <f>G82/E82*100</f>
        <v>102.45901639344261</v>
      </c>
      <c r="H83" s="82">
        <f>H82/F82*100</f>
        <v>100</v>
      </c>
      <c r="I83" s="82">
        <f>I82/G82*100</f>
        <v>100</v>
      </c>
      <c r="J83" s="82">
        <f>J82/H82*100</f>
        <v>100</v>
      </c>
      <c r="K83" s="82">
        <f>K82/I82*100</f>
        <v>100</v>
      </c>
    </row>
    <row r="84" spans="1:11" s="50" customFormat="1" ht="38.25" x14ac:dyDescent="0.2">
      <c r="A84" s="72" t="s">
        <v>51</v>
      </c>
      <c r="B84" s="54" t="s">
        <v>55</v>
      </c>
      <c r="C84" s="52">
        <f>C86</f>
        <v>128</v>
      </c>
      <c r="D84" s="52">
        <f t="shared" ref="D84:K84" si="50">D86</f>
        <v>124</v>
      </c>
      <c r="E84" s="52">
        <f t="shared" si="50"/>
        <v>114</v>
      </c>
      <c r="F84" s="52">
        <f t="shared" si="50"/>
        <v>115</v>
      </c>
      <c r="G84" s="52">
        <f t="shared" si="50"/>
        <v>117</v>
      </c>
      <c r="H84" s="52">
        <f t="shared" si="50"/>
        <v>115</v>
      </c>
      <c r="I84" s="52">
        <f t="shared" si="50"/>
        <v>117</v>
      </c>
      <c r="J84" s="52">
        <f t="shared" si="50"/>
        <v>115</v>
      </c>
      <c r="K84" s="52">
        <f t="shared" si="50"/>
        <v>117</v>
      </c>
    </row>
    <row r="85" spans="1:11" s="50" customFormat="1" x14ac:dyDescent="0.2">
      <c r="A85" s="51" t="s">
        <v>10</v>
      </c>
      <c r="B85" s="54" t="s">
        <v>1</v>
      </c>
      <c r="C85" s="82">
        <v>101.6</v>
      </c>
      <c r="D85" s="82">
        <f>D84/C84*100</f>
        <v>96.875</v>
      </c>
      <c r="E85" s="82">
        <f t="shared" ref="E85:F85" si="51">E84/D84*100</f>
        <v>91.935483870967744</v>
      </c>
      <c r="F85" s="82">
        <f t="shared" si="51"/>
        <v>100.87719298245614</v>
      </c>
      <c r="G85" s="82">
        <f>G84/E84*100</f>
        <v>102.63157894736842</v>
      </c>
      <c r="H85" s="82">
        <f>H84/F84*100</f>
        <v>100</v>
      </c>
      <c r="I85" s="82">
        <f>I84/G84*100</f>
        <v>100</v>
      </c>
      <c r="J85" s="82">
        <f>J84/H84*100</f>
        <v>100</v>
      </c>
      <c r="K85" s="82">
        <f>K84/I84*100</f>
        <v>100</v>
      </c>
    </row>
    <row r="86" spans="1:11" s="50" customFormat="1" x14ac:dyDescent="0.2">
      <c r="A86" s="67" t="s">
        <v>86</v>
      </c>
      <c r="B86" s="54" t="s">
        <v>55</v>
      </c>
      <c r="C86" s="56">
        <v>128</v>
      </c>
      <c r="D86" s="56">
        <v>124</v>
      </c>
      <c r="E86" s="56">
        <v>114</v>
      </c>
      <c r="F86" s="56">
        <v>115</v>
      </c>
      <c r="G86" s="56">
        <v>117</v>
      </c>
      <c r="H86" s="75">
        <v>115</v>
      </c>
      <c r="I86" s="75">
        <v>117</v>
      </c>
      <c r="J86" s="75">
        <v>115</v>
      </c>
      <c r="K86" s="75">
        <v>117</v>
      </c>
    </row>
    <row r="87" spans="1:11" s="74" customFormat="1" x14ac:dyDescent="0.2">
      <c r="A87" s="72" t="s">
        <v>50</v>
      </c>
      <c r="B87" s="54" t="s">
        <v>55</v>
      </c>
      <c r="C87" s="83">
        <v>6</v>
      </c>
      <c r="D87" s="83">
        <v>8</v>
      </c>
      <c r="E87" s="83">
        <v>8</v>
      </c>
      <c r="F87" s="83">
        <v>8</v>
      </c>
      <c r="G87" s="83">
        <v>8</v>
      </c>
      <c r="H87" s="83">
        <v>8</v>
      </c>
      <c r="I87" s="83">
        <v>8</v>
      </c>
      <c r="J87" s="83">
        <v>8</v>
      </c>
      <c r="K87" s="83">
        <v>8</v>
      </c>
    </row>
    <row r="88" spans="1:11" s="50" customFormat="1" x14ac:dyDescent="0.2">
      <c r="A88" s="51" t="s">
        <v>10</v>
      </c>
      <c r="B88" s="54" t="s">
        <v>1</v>
      </c>
      <c r="C88" s="82">
        <v>100</v>
      </c>
      <c r="D88" s="82">
        <f>D87/C87*100</f>
        <v>133.33333333333331</v>
      </c>
      <c r="E88" s="82">
        <f t="shared" ref="E88:F88" si="52">E87/D87*100</f>
        <v>100</v>
      </c>
      <c r="F88" s="82">
        <f t="shared" si="52"/>
        <v>100</v>
      </c>
      <c r="G88" s="82">
        <f>G87/E87*100</f>
        <v>100</v>
      </c>
      <c r="H88" s="82">
        <f>H87/F87*100</f>
        <v>100</v>
      </c>
      <c r="I88" s="82">
        <f>I87/G87*100</f>
        <v>100</v>
      </c>
      <c r="J88" s="82">
        <f>J87/H87*100</f>
        <v>100</v>
      </c>
      <c r="K88" s="82">
        <f>K87/I87*100</f>
        <v>100</v>
      </c>
    </row>
    <row r="89" spans="1:11" s="74" customFormat="1" ht="13.5" x14ac:dyDescent="0.2">
      <c r="A89" s="53" t="s">
        <v>18</v>
      </c>
      <c r="B89" s="54" t="s">
        <v>55</v>
      </c>
      <c r="C89" s="52">
        <f>C91+C93</f>
        <v>49</v>
      </c>
      <c r="D89" s="52">
        <f t="shared" ref="D89:K89" si="53">D91+D93</f>
        <v>63</v>
      </c>
      <c r="E89" s="52">
        <f t="shared" si="53"/>
        <v>63</v>
      </c>
      <c r="F89" s="52">
        <f t="shared" si="53"/>
        <v>63</v>
      </c>
      <c r="G89" s="52">
        <f t="shared" si="53"/>
        <v>63</v>
      </c>
      <c r="H89" s="52">
        <f t="shared" si="53"/>
        <v>63</v>
      </c>
      <c r="I89" s="52">
        <f t="shared" si="53"/>
        <v>63</v>
      </c>
      <c r="J89" s="52">
        <f t="shared" si="53"/>
        <v>63</v>
      </c>
      <c r="K89" s="52">
        <f t="shared" si="53"/>
        <v>63</v>
      </c>
    </row>
    <row r="90" spans="1:11" s="50" customFormat="1" x14ac:dyDescent="0.2">
      <c r="A90" s="51" t="s">
        <v>10</v>
      </c>
      <c r="B90" s="54" t="s">
        <v>1</v>
      </c>
      <c r="C90" s="82">
        <v>100</v>
      </c>
      <c r="D90" s="82">
        <f>D89/C89*100</f>
        <v>128.57142857142858</v>
      </c>
      <c r="E90" s="82">
        <f t="shared" ref="E90:F90" si="54">E89/D89*100</f>
        <v>100</v>
      </c>
      <c r="F90" s="82">
        <f t="shared" si="54"/>
        <v>100</v>
      </c>
      <c r="G90" s="82">
        <f>G89/E89*100</f>
        <v>100</v>
      </c>
      <c r="H90" s="82">
        <f>H89/F89*100</f>
        <v>100</v>
      </c>
      <c r="I90" s="82">
        <f>I89/G89*100</f>
        <v>100</v>
      </c>
      <c r="J90" s="82">
        <f>J89/H89*100</f>
        <v>100</v>
      </c>
      <c r="K90" s="82">
        <f>K89/I89*100</f>
        <v>100</v>
      </c>
    </row>
    <row r="91" spans="1:11" s="74" customFormat="1" ht="38.25" x14ac:dyDescent="0.2">
      <c r="A91" s="72" t="s">
        <v>51</v>
      </c>
      <c r="B91" s="54" t="s">
        <v>55</v>
      </c>
      <c r="C91" s="52">
        <v>0</v>
      </c>
      <c r="D91" s="52">
        <v>13</v>
      </c>
      <c r="E91" s="52">
        <v>13</v>
      </c>
      <c r="F91" s="52">
        <v>13</v>
      </c>
      <c r="G91" s="52">
        <v>13</v>
      </c>
      <c r="H91" s="52">
        <v>13</v>
      </c>
      <c r="I91" s="52">
        <v>13</v>
      </c>
      <c r="J91" s="52">
        <v>13</v>
      </c>
      <c r="K91" s="52">
        <v>13</v>
      </c>
    </row>
    <row r="92" spans="1:11" s="50" customFormat="1" x14ac:dyDescent="0.2">
      <c r="A92" s="51" t="s">
        <v>10</v>
      </c>
      <c r="B92" s="54" t="s">
        <v>1</v>
      </c>
      <c r="C92" s="82">
        <v>0</v>
      </c>
      <c r="D92" s="82">
        <v>0</v>
      </c>
      <c r="E92" s="82">
        <f>E91/D91*100</f>
        <v>100</v>
      </c>
      <c r="F92" s="82">
        <f>F91/E91*100</f>
        <v>100</v>
      </c>
      <c r="G92" s="82">
        <f>G91/E91*100</f>
        <v>100</v>
      </c>
      <c r="H92" s="82">
        <f>H91/F91*100</f>
        <v>100</v>
      </c>
      <c r="I92" s="82">
        <f>I91/G91*100</f>
        <v>100</v>
      </c>
      <c r="J92" s="82">
        <f>J91/H91*100</f>
        <v>100</v>
      </c>
      <c r="K92" s="82">
        <f>K91/I91*100</f>
        <v>100</v>
      </c>
    </row>
    <row r="93" spans="1:11" s="74" customFormat="1" x14ac:dyDescent="0.2">
      <c r="A93" s="72" t="s">
        <v>50</v>
      </c>
      <c r="B93" s="54" t="s">
        <v>55</v>
      </c>
      <c r="C93" s="83">
        <v>49</v>
      </c>
      <c r="D93" s="83">
        <v>50</v>
      </c>
      <c r="E93" s="83">
        <v>50</v>
      </c>
      <c r="F93" s="83">
        <v>50</v>
      </c>
      <c r="G93" s="83">
        <v>50</v>
      </c>
      <c r="H93" s="77">
        <v>50</v>
      </c>
      <c r="I93" s="77">
        <v>50</v>
      </c>
      <c r="J93" s="77">
        <v>50</v>
      </c>
      <c r="K93" s="77">
        <v>50</v>
      </c>
    </row>
    <row r="94" spans="1:11" s="50" customFormat="1" x14ac:dyDescent="0.2">
      <c r="A94" s="51" t="s">
        <v>10</v>
      </c>
      <c r="B94" s="54" t="s">
        <v>1</v>
      </c>
      <c r="C94" s="82">
        <v>100</v>
      </c>
      <c r="D94" s="82">
        <f>D93/C93*100</f>
        <v>102.04081632653062</v>
      </c>
      <c r="E94" s="82">
        <f t="shared" ref="E94:F94" si="55">E93/D93*100</f>
        <v>100</v>
      </c>
      <c r="F94" s="82">
        <f t="shared" si="55"/>
        <v>100</v>
      </c>
      <c r="G94" s="82">
        <f>G93/E93*100</f>
        <v>100</v>
      </c>
      <c r="H94" s="82">
        <f>H93/F93*100</f>
        <v>100</v>
      </c>
      <c r="I94" s="82">
        <f>I93/G93*100</f>
        <v>100</v>
      </c>
      <c r="J94" s="82">
        <f>J93/H93*100</f>
        <v>100</v>
      </c>
      <c r="K94" s="82">
        <f>K93/I93*100</f>
        <v>100</v>
      </c>
    </row>
    <row r="95" spans="1:11" s="74" customFormat="1" x14ac:dyDescent="0.2">
      <c r="A95" s="76" t="s">
        <v>19</v>
      </c>
      <c r="B95" s="54" t="s">
        <v>55</v>
      </c>
      <c r="C95" s="52">
        <f>C97+C99</f>
        <v>1</v>
      </c>
      <c r="D95" s="52">
        <f t="shared" ref="D95:K95" si="56">D97+D99</f>
        <v>3</v>
      </c>
      <c r="E95" s="52">
        <f t="shared" si="56"/>
        <v>4</v>
      </c>
      <c r="F95" s="52">
        <f t="shared" si="56"/>
        <v>4</v>
      </c>
      <c r="G95" s="52">
        <f t="shared" si="56"/>
        <v>4</v>
      </c>
      <c r="H95" s="52">
        <f t="shared" si="56"/>
        <v>4</v>
      </c>
      <c r="I95" s="52">
        <f t="shared" si="56"/>
        <v>4</v>
      </c>
      <c r="J95" s="52">
        <f t="shared" si="56"/>
        <v>4</v>
      </c>
      <c r="K95" s="52">
        <f t="shared" si="56"/>
        <v>4</v>
      </c>
    </row>
    <row r="96" spans="1:11" s="74" customFormat="1" x14ac:dyDescent="0.2">
      <c r="A96" s="51" t="s">
        <v>10</v>
      </c>
      <c r="B96" s="54" t="s">
        <v>1</v>
      </c>
      <c r="C96" s="82">
        <v>100</v>
      </c>
      <c r="D96" s="82">
        <f>D95/C95*100</f>
        <v>300</v>
      </c>
      <c r="E96" s="82">
        <f t="shared" ref="E96:F96" si="57">E95/D95*100</f>
        <v>133.33333333333331</v>
      </c>
      <c r="F96" s="82">
        <f t="shared" si="57"/>
        <v>100</v>
      </c>
      <c r="G96" s="82">
        <f>G95/E95*100</f>
        <v>100</v>
      </c>
      <c r="H96" s="82">
        <f>H95/F95*100</f>
        <v>100</v>
      </c>
      <c r="I96" s="82">
        <f>I95/G95*100</f>
        <v>100</v>
      </c>
      <c r="J96" s="82">
        <f>J95/H95*100</f>
        <v>100</v>
      </c>
      <c r="K96" s="82">
        <f>K95/I95*100</f>
        <v>100</v>
      </c>
    </row>
    <row r="97" spans="1:11" s="74" customFormat="1" ht="38.25" x14ac:dyDescent="0.2">
      <c r="A97" s="72" t="s">
        <v>51</v>
      </c>
      <c r="B97" s="54" t="s">
        <v>55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</row>
    <row r="98" spans="1:11" s="50" customFormat="1" x14ac:dyDescent="0.2">
      <c r="A98" s="51" t="s">
        <v>10</v>
      </c>
      <c r="B98" s="54" t="s">
        <v>1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</row>
    <row r="99" spans="1:11" s="74" customFormat="1" x14ac:dyDescent="0.2">
      <c r="A99" s="72" t="s">
        <v>50</v>
      </c>
      <c r="B99" s="54" t="s">
        <v>55</v>
      </c>
      <c r="C99" s="83">
        <v>1</v>
      </c>
      <c r="D99" s="83">
        <v>3</v>
      </c>
      <c r="E99" s="83">
        <v>4</v>
      </c>
      <c r="F99" s="83">
        <v>4</v>
      </c>
      <c r="G99" s="83">
        <v>4</v>
      </c>
      <c r="H99" s="77">
        <v>4</v>
      </c>
      <c r="I99" s="77">
        <v>4</v>
      </c>
      <c r="J99" s="77">
        <v>4</v>
      </c>
      <c r="K99" s="77">
        <v>4</v>
      </c>
    </row>
    <row r="100" spans="1:11" s="50" customFormat="1" x14ac:dyDescent="0.2">
      <c r="A100" s="51" t="s">
        <v>10</v>
      </c>
      <c r="B100" s="54" t="s">
        <v>1</v>
      </c>
      <c r="C100" s="82">
        <v>100</v>
      </c>
      <c r="D100" s="82">
        <f>D99/C99*100</f>
        <v>300</v>
      </c>
      <c r="E100" s="82">
        <f>E99/D99*100</f>
        <v>133.33333333333331</v>
      </c>
      <c r="F100" s="82">
        <f>F99/E99*100</f>
        <v>100</v>
      </c>
      <c r="G100" s="82">
        <f>G99/E99*100</f>
        <v>100</v>
      </c>
      <c r="H100" s="82">
        <f>H99/F99*100</f>
        <v>100</v>
      </c>
      <c r="I100" s="82">
        <f>I99/G99*100</f>
        <v>100</v>
      </c>
      <c r="J100" s="82">
        <f>J99/H99*100</f>
        <v>100</v>
      </c>
      <c r="K100" s="82">
        <f>K99/I99*100</f>
        <v>100</v>
      </c>
    </row>
    <row r="101" spans="1:11" s="74" customFormat="1" ht="54" x14ac:dyDescent="0.2">
      <c r="A101" s="53" t="s">
        <v>20</v>
      </c>
      <c r="B101" s="54" t="s">
        <v>55</v>
      </c>
      <c r="C101" s="52">
        <f>C103+C107</f>
        <v>619</v>
      </c>
      <c r="D101" s="52">
        <f t="shared" ref="D101:K101" si="58">D103+D107</f>
        <v>633</v>
      </c>
      <c r="E101" s="52">
        <f t="shared" si="58"/>
        <v>642</v>
      </c>
      <c r="F101" s="52">
        <f t="shared" si="58"/>
        <v>641</v>
      </c>
      <c r="G101" s="52">
        <f t="shared" si="58"/>
        <v>644</v>
      </c>
      <c r="H101" s="52">
        <f t="shared" si="58"/>
        <v>643</v>
      </c>
      <c r="I101" s="52">
        <f t="shared" si="58"/>
        <v>646</v>
      </c>
      <c r="J101" s="52">
        <f t="shared" si="58"/>
        <v>645</v>
      </c>
      <c r="K101" s="52">
        <f t="shared" si="58"/>
        <v>648</v>
      </c>
    </row>
    <row r="102" spans="1:11" s="50" customFormat="1" x14ac:dyDescent="0.2">
      <c r="A102" s="51" t="s">
        <v>10</v>
      </c>
      <c r="B102" s="54" t="s">
        <v>1</v>
      </c>
      <c r="C102" s="82">
        <v>96.6</v>
      </c>
      <c r="D102" s="82">
        <f>D101/C101*100</f>
        <v>102.26171243941842</v>
      </c>
      <c r="E102" s="82">
        <f t="shared" ref="E102:F102" si="59">E101/D101*100</f>
        <v>101.4218009478673</v>
      </c>
      <c r="F102" s="82">
        <f t="shared" si="59"/>
        <v>99.844236760124616</v>
      </c>
      <c r="G102" s="82">
        <f>G101/E101*100</f>
        <v>100.31152647975077</v>
      </c>
      <c r="H102" s="82">
        <f>H101/F101*100</f>
        <v>100.31201248049922</v>
      </c>
      <c r="I102" s="82">
        <f>I101/G101*100</f>
        <v>100.31055900621118</v>
      </c>
      <c r="J102" s="82">
        <f>J101/H101*100</f>
        <v>100.31104199066874</v>
      </c>
      <c r="K102" s="82">
        <f>K101/I101*100</f>
        <v>100.30959752321982</v>
      </c>
    </row>
    <row r="103" spans="1:11" s="74" customFormat="1" ht="38.25" x14ac:dyDescent="0.2">
      <c r="A103" s="72" t="s">
        <v>51</v>
      </c>
      <c r="B103" s="54" t="s">
        <v>55</v>
      </c>
      <c r="C103" s="52">
        <f>C105+C106</f>
        <v>344</v>
      </c>
      <c r="D103" s="52">
        <f t="shared" ref="D103:K103" si="60">D105+D106</f>
        <v>312</v>
      </c>
      <c r="E103" s="52">
        <f t="shared" si="60"/>
        <v>321</v>
      </c>
      <c r="F103" s="52">
        <f t="shared" si="60"/>
        <v>319</v>
      </c>
      <c r="G103" s="52">
        <f t="shared" si="60"/>
        <v>321</v>
      </c>
      <c r="H103" s="52">
        <f t="shared" si="60"/>
        <v>319</v>
      </c>
      <c r="I103" s="52">
        <f t="shared" si="60"/>
        <v>321</v>
      </c>
      <c r="J103" s="52">
        <f t="shared" si="60"/>
        <v>319</v>
      </c>
      <c r="K103" s="52">
        <f t="shared" si="60"/>
        <v>321</v>
      </c>
    </row>
    <row r="104" spans="1:11" s="50" customFormat="1" x14ac:dyDescent="0.2">
      <c r="A104" s="51" t="s">
        <v>10</v>
      </c>
      <c r="B104" s="54" t="s">
        <v>1</v>
      </c>
      <c r="C104" s="82">
        <v>94.5</v>
      </c>
      <c r="D104" s="82">
        <f>D103/C103*100</f>
        <v>90.697674418604649</v>
      </c>
      <c r="E104" s="82">
        <f t="shared" ref="E104:F104" si="61">E103/D103*100</f>
        <v>102.88461538461537</v>
      </c>
      <c r="F104" s="82">
        <f t="shared" si="61"/>
        <v>99.376947040498436</v>
      </c>
      <c r="G104" s="82">
        <f>G103/E103*100</f>
        <v>100</v>
      </c>
      <c r="H104" s="82">
        <f>H103/F103*100</f>
        <v>100</v>
      </c>
      <c r="I104" s="82">
        <f>I103/G103*100</f>
        <v>100</v>
      </c>
      <c r="J104" s="82">
        <f>J103/H103*100</f>
        <v>100</v>
      </c>
      <c r="K104" s="82">
        <f>K103/I103*100</f>
        <v>100</v>
      </c>
    </row>
    <row r="105" spans="1:11" s="74" customFormat="1" x14ac:dyDescent="0.2">
      <c r="A105" s="67" t="s">
        <v>81</v>
      </c>
      <c r="B105" s="54" t="s">
        <v>55</v>
      </c>
      <c r="C105" s="75">
        <v>274</v>
      </c>
      <c r="D105" s="75">
        <v>265</v>
      </c>
      <c r="E105" s="75">
        <v>274</v>
      </c>
      <c r="F105" s="75">
        <v>273</v>
      </c>
      <c r="G105" s="75">
        <v>274</v>
      </c>
      <c r="H105" s="52">
        <v>273</v>
      </c>
      <c r="I105" s="52">
        <v>274</v>
      </c>
      <c r="J105" s="52">
        <v>273</v>
      </c>
      <c r="K105" s="52">
        <v>274</v>
      </c>
    </row>
    <row r="106" spans="1:11" s="74" customFormat="1" x14ac:dyDescent="0.2">
      <c r="A106" s="72" t="s">
        <v>49</v>
      </c>
      <c r="B106" s="54" t="s">
        <v>55</v>
      </c>
      <c r="C106" s="75">
        <v>70</v>
      </c>
      <c r="D106" s="75">
        <v>47</v>
      </c>
      <c r="E106" s="75">
        <v>47</v>
      </c>
      <c r="F106" s="75">
        <v>46</v>
      </c>
      <c r="G106" s="75">
        <v>47</v>
      </c>
      <c r="H106" s="52">
        <v>46</v>
      </c>
      <c r="I106" s="52">
        <v>47</v>
      </c>
      <c r="J106" s="52">
        <v>46</v>
      </c>
      <c r="K106" s="52">
        <v>47</v>
      </c>
    </row>
    <row r="107" spans="1:11" s="74" customFormat="1" x14ac:dyDescent="0.2">
      <c r="A107" s="72" t="s">
        <v>50</v>
      </c>
      <c r="B107" s="54" t="s">
        <v>55</v>
      </c>
      <c r="C107" s="75">
        <v>275</v>
      </c>
      <c r="D107" s="75">
        <v>321</v>
      </c>
      <c r="E107" s="75">
        <v>321</v>
      </c>
      <c r="F107" s="75">
        <v>322</v>
      </c>
      <c r="G107" s="75">
        <v>323</v>
      </c>
      <c r="H107" s="52">
        <v>324</v>
      </c>
      <c r="I107" s="52">
        <v>325</v>
      </c>
      <c r="J107" s="52">
        <v>326</v>
      </c>
      <c r="K107" s="52">
        <v>327</v>
      </c>
    </row>
    <row r="108" spans="1:11" s="50" customFormat="1" x14ac:dyDescent="0.2">
      <c r="A108" s="51" t="s">
        <v>10</v>
      </c>
      <c r="B108" s="54" t="s">
        <v>1</v>
      </c>
      <c r="C108" s="82">
        <v>99.3</v>
      </c>
      <c r="D108" s="82">
        <f>D107/C107*100</f>
        <v>116.72727272727272</v>
      </c>
      <c r="E108" s="82">
        <f t="shared" ref="E108:F108" si="62">E107/D107*100</f>
        <v>100</v>
      </c>
      <c r="F108" s="82">
        <f t="shared" si="62"/>
        <v>100.31152647975077</v>
      </c>
      <c r="G108" s="82">
        <f>G107/E107*100</f>
        <v>100.62305295950156</v>
      </c>
      <c r="H108" s="82">
        <f>H107/F107*100</f>
        <v>100.62111801242236</v>
      </c>
      <c r="I108" s="82">
        <f>I107/G107*100</f>
        <v>100.61919504643964</v>
      </c>
      <c r="J108" s="82">
        <f>J107/H107*100</f>
        <v>100.61728395061729</v>
      </c>
      <c r="K108" s="82">
        <f>K107/I107*100</f>
        <v>100.61538461538461</v>
      </c>
    </row>
    <row r="109" spans="1:11" s="74" customFormat="1" ht="27" x14ac:dyDescent="0.2">
      <c r="A109" s="53" t="s">
        <v>21</v>
      </c>
      <c r="B109" s="54" t="s">
        <v>55</v>
      </c>
      <c r="C109" s="52">
        <f>C111+C115</f>
        <v>605</v>
      </c>
      <c r="D109" s="52">
        <f t="shared" ref="D109:K109" si="63">D111+D115</f>
        <v>609</v>
      </c>
      <c r="E109" s="52">
        <f t="shared" si="63"/>
        <v>613</v>
      </c>
      <c r="F109" s="52">
        <f t="shared" si="63"/>
        <v>615</v>
      </c>
      <c r="G109" s="52">
        <f t="shared" si="63"/>
        <v>622</v>
      </c>
      <c r="H109" s="52">
        <f t="shared" si="63"/>
        <v>617</v>
      </c>
      <c r="I109" s="52">
        <f t="shared" si="63"/>
        <v>622</v>
      </c>
      <c r="J109" s="52">
        <f t="shared" si="63"/>
        <v>620</v>
      </c>
      <c r="K109" s="52">
        <f t="shared" si="63"/>
        <v>622</v>
      </c>
    </row>
    <row r="110" spans="1:11" s="50" customFormat="1" x14ac:dyDescent="0.2">
      <c r="A110" s="51" t="s">
        <v>10</v>
      </c>
      <c r="B110" s="54" t="s">
        <v>1</v>
      </c>
      <c r="C110" s="82">
        <v>102.4</v>
      </c>
      <c r="D110" s="82">
        <f>D109/C109*100</f>
        <v>100.6611570247934</v>
      </c>
      <c r="E110" s="82">
        <f t="shared" ref="E110:F110" si="64">E109/D109*100</f>
        <v>100.6568144499179</v>
      </c>
      <c r="F110" s="82">
        <f t="shared" si="64"/>
        <v>100.326264274062</v>
      </c>
      <c r="G110" s="82">
        <f>G109/E109*100</f>
        <v>101.46818923327896</v>
      </c>
      <c r="H110" s="82">
        <f>H109/F109*100</f>
        <v>100.32520325203251</v>
      </c>
      <c r="I110" s="82">
        <f>I109/G109*100</f>
        <v>100</v>
      </c>
      <c r="J110" s="82">
        <f>J109/H109*100</f>
        <v>100.48622366288494</v>
      </c>
      <c r="K110" s="82">
        <f>K109/I109*100</f>
        <v>100</v>
      </c>
    </row>
    <row r="111" spans="1:11" s="74" customFormat="1" ht="38.25" x14ac:dyDescent="0.2">
      <c r="A111" s="72" t="s">
        <v>51</v>
      </c>
      <c r="B111" s="54" t="s">
        <v>55</v>
      </c>
      <c r="C111" s="52">
        <f>C113+C114</f>
        <v>560</v>
      </c>
      <c r="D111" s="52">
        <f t="shared" ref="D111:K111" si="65">D113+D114</f>
        <v>549</v>
      </c>
      <c r="E111" s="52">
        <f t="shared" si="65"/>
        <v>553</v>
      </c>
      <c r="F111" s="52">
        <f t="shared" si="65"/>
        <v>555</v>
      </c>
      <c r="G111" s="52">
        <f t="shared" si="65"/>
        <v>562</v>
      </c>
      <c r="H111" s="52">
        <f t="shared" si="65"/>
        <v>557</v>
      </c>
      <c r="I111" s="52">
        <f t="shared" si="65"/>
        <v>562</v>
      </c>
      <c r="J111" s="52">
        <f t="shared" si="65"/>
        <v>560</v>
      </c>
      <c r="K111" s="52">
        <f t="shared" si="65"/>
        <v>562</v>
      </c>
    </row>
    <row r="112" spans="1:11" s="50" customFormat="1" x14ac:dyDescent="0.2">
      <c r="A112" s="51" t="s">
        <v>10</v>
      </c>
      <c r="B112" s="54" t="s">
        <v>1</v>
      </c>
      <c r="C112" s="82">
        <v>103.5</v>
      </c>
      <c r="D112" s="82">
        <f>D111/C111*100</f>
        <v>98.035714285714278</v>
      </c>
      <c r="E112" s="82">
        <f t="shared" ref="E112:F112" si="66">E111/D111*100</f>
        <v>100.72859744990892</v>
      </c>
      <c r="F112" s="82">
        <f t="shared" si="66"/>
        <v>100.3616636528029</v>
      </c>
      <c r="G112" s="82">
        <f>G111/E111*100</f>
        <v>101.62748643761302</v>
      </c>
      <c r="H112" s="82">
        <f>H111/F111*100</f>
        <v>100.36036036036036</v>
      </c>
      <c r="I112" s="82">
        <f>I111/G111*100</f>
        <v>100</v>
      </c>
      <c r="J112" s="82">
        <f>J111/H111*100</f>
        <v>100.53859964093357</v>
      </c>
      <c r="K112" s="82">
        <f>K111/I111*100</f>
        <v>100</v>
      </c>
    </row>
    <row r="113" spans="1:11" s="74" customFormat="1" x14ac:dyDescent="0.2">
      <c r="A113" s="67" t="s">
        <v>149</v>
      </c>
      <c r="B113" s="54" t="s">
        <v>55</v>
      </c>
      <c r="C113" s="55">
        <v>560</v>
      </c>
      <c r="D113" s="55">
        <v>549</v>
      </c>
      <c r="E113" s="55">
        <v>277</v>
      </c>
      <c r="F113" s="55">
        <v>280</v>
      </c>
      <c r="G113" s="55">
        <v>286</v>
      </c>
      <c r="H113" s="55">
        <v>282</v>
      </c>
      <c r="I113" s="55">
        <v>286</v>
      </c>
      <c r="J113" s="55">
        <v>285</v>
      </c>
      <c r="K113" s="55">
        <v>286</v>
      </c>
    </row>
    <row r="114" spans="1:11" s="74" customFormat="1" ht="25.5" x14ac:dyDescent="0.2">
      <c r="A114" s="67" t="s">
        <v>159</v>
      </c>
      <c r="B114" s="54" t="s">
        <v>55</v>
      </c>
      <c r="C114" s="55"/>
      <c r="D114" s="55"/>
      <c r="E114" s="55">
        <v>276</v>
      </c>
      <c r="F114" s="55">
        <v>275</v>
      </c>
      <c r="G114" s="55">
        <v>276</v>
      </c>
      <c r="H114" s="55">
        <v>275</v>
      </c>
      <c r="I114" s="55">
        <v>276</v>
      </c>
      <c r="J114" s="55">
        <v>275</v>
      </c>
      <c r="K114" s="55">
        <v>276</v>
      </c>
    </row>
    <row r="115" spans="1:11" s="74" customFormat="1" x14ac:dyDescent="0.2">
      <c r="A115" s="72" t="s">
        <v>50</v>
      </c>
      <c r="B115" s="54" t="s">
        <v>55</v>
      </c>
      <c r="C115" s="75">
        <f>SUM(C117:C118)</f>
        <v>45</v>
      </c>
      <c r="D115" s="75">
        <f>SUM(D117:D118)</f>
        <v>60</v>
      </c>
      <c r="E115" s="75">
        <f t="shared" ref="E115:K115" si="67">SUM(E117:E118)</f>
        <v>60</v>
      </c>
      <c r="F115" s="75">
        <f t="shared" si="67"/>
        <v>60</v>
      </c>
      <c r="G115" s="75">
        <f t="shared" si="67"/>
        <v>60</v>
      </c>
      <c r="H115" s="75">
        <f t="shared" si="67"/>
        <v>60</v>
      </c>
      <c r="I115" s="75">
        <f t="shared" si="67"/>
        <v>60</v>
      </c>
      <c r="J115" s="75">
        <f t="shared" si="67"/>
        <v>60</v>
      </c>
      <c r="K115" s="75">
        <f t="shared" si="67"/>
        <v>60</v>
      </c>
    </row>
    <row r="116" spans="1:11" s="50" customFormat="1" x14ac:dyDescent="0.2">
      <c r="A116" s="51" t="s">
        <v>10</v>
      </c>
      <c r="B116" s="54" t="s">
        <v>1</v>
      </c>
      <c r="C116" s="82">
        <v>90</v>
      </c>
      <c r="D116" s="82">
        <f>D115/C115*100</f>
        <v>133.33333333333331</v>
      </c>
      <c r="E116" s="82">
        <f t="shared" ref="E116:F116" si="68">E115/D115*100</f>
        <v>100</v>
      </c>
      <c r="F116" s="82">
        <f t="shared" si="68"/>
        <v>100</v>
      </c>
      <c r="G116" s="82">
        <f>G115/E115*100</f>
        <v>100</v>
      </c>
      <c r="H116" s="82">
        <f>H115/F115*100</f>
        <v>100</v>
      </c>
      <c r="I116" s="82">
        <f>I115/G115*100</f>
        <v>100</v>
      </c>
      <c r="J116" s="82">
        <f>J115/H115*100</f>
        <v>100</v>
      </c>
      <c r="K116" s="82">
        <f>K115/I115*100</f>
        <v>100</v>
      </c>
    </row>
    <row r="117" spans="1:11" s="50" customFormat="1" x14ac:dyDescent="0.2">
      <c r="A117" s="51" t="s">
        <v>104</v>
      </c>
      <c r="B117" s="54" t="s">
        <v>55</v>
      </c>
      <c r="C117" s="52">
        <v>5</v>
      </c>
      <c r="D117" s="52">
        <v>4</v>
      </c>
      <c r="E117" s="52">
        <v>3</v>
      </c>
      <c r="F117" s="52">
        <v>3</v>
      </c>
      <c r="G117" s="52">
        <v>3</v>
      </c>
      <c r="H117" s="52">
        <v>3</v>
      </c>
      <c r="I117" s="52">
        <v>3</v>
      </c>
      <c r="J117" s="52">
        <v>3</v>
      </c>
      <c r="K117" s="52">
        <v>3</v>
      </c>
    </row>
    <row r="118" spans="1:11" s="50" customFormat="1" x14ac:dyDescent="0.2">
      <c r="A118" s="72" t="s">
        <v>49</v>
      </c>
      <c r="B118" s="54" t="s">
        <v>55</v>
      </c>
      <c r="C118" s="52">
        <v>40</v>
      </c>
      <c r="D118" s="52">
        <v>56</v>
      </c>
      <c r="E118" s="52">
        <v>57</v>
      </c>
      <c r="F118" s="52">
        <v>57</v>
      </c>
      <c r="G118" s="52">
        <v>57</v>
      </c>
      <c r="H118" s="52">
        <v>57</v>
      </c>
      <c r="I118" s="52">
        <v>57</v>
      </c>
      <c r="J118" s="52">
        <v>57</v>
      </c>
      <c r="K118" s="52">
        <v>57</v>
      </c>
    </row>
    <row r="119" spans="1:11" s="50" customFormat="1" ht="27" x14ac:dyDescent="0.2">
      <c r="A119" s="53" t="s">
        <v>22</v>
      </c>
      <c r="B119" s="54" t="s">
        <v>55</v>
      </c>
      <c r="C119" s="52">
        <f>C121+C123</f>
        <v>239</v>
      </c>
      <c r="D119" s="52">
        <f t="shared" ref="D119:K119" si="69">D121+D123</f>
        <v>229</v>
      </c>
      <c r="E119" s="52">
        <f t="shared" si="69"/>
        <v>225</v>
      </c>
      <c r="F119" s="52">
        <f t="shared" si="69"/>
        <v>221</v>
      </c>
      <c r="G119" s="52">
        <f t="shared" si="69"/>
        <v>221</v>
      </c>
      <c r="H119" s="52">
        <f t="shared" si="69"/>
        <v>217</v>
      </c>
      <c r="I119" s="52">
        <f t="shared" si="69"/>
        <v>217</v>
      </c>
      <c r="J119" s="52">
        <f t="shared" si="69"/>
        <v>213</v>
      </c>
      <c r="K119" s="52">
        <f t="shared" si="69"/>
        <v>213</v>
      </c>
    </row>
    <row r="120" spans="1:11" s="50" customFormat="1" x14ac:dyDescent="0.2">
      <c r="A120" s="51" t="s">
        <v>10</v>
      </c>
      <c r="B120" s="54" t="s">
        <v>1</v>
      </c>
      <c r="C120" s="82">
        <v>98.8</v>
      </c>
      <c r="D120" s="82">
        <f>D119/C119*100</f>
        <v>95.81589958158996</v>
      </c>
      <c r="E120" s="82">
        <f t="shared" ref="E120:F120" si="70">E119/D119*100</f>
        <v>98.253275109170303</v>
      </c>
      <c r="F120" s="82">
        <f t="shared" si="70"/>
        <v>98.222222222222229</v>
      </c>
      <c r="G120" s="82">
        <f>G119/E119*100</f>
        <v>98.222222222222229</v>
      </c>
      <c r="H120" s="82">
        <f>H119/F119*100</f>
        <v>98.19004524886877</v>
      </c>
      <c r="I120" s="82">
        <f>I119/G119*100</f>
        <v>98.19004524886877</v>
      </c>
      <c r="J120" s="82">
        <f>J119/H119*100</f>
        <v>98.156682027649765</v>
      </c>
      <c r="K120" s="82">
        <f>K119/I119*100</f>
        <v>98.156682027649765</v>
      </c>
    </row>
    <row r="121" spans="1:11" s="50" customFormat="1" ht="38.25" x14ac:dyDescent="0.2">
      <c r="A121" s="72" t="s">
        <v>51</v>
      </c>
      <c r="B121" s="54" t="s">
        <v>55</v>
      </c>
      <c r="C121" s="52">
        <v>57</v>
      </c>
      <c r="D121" s="52">
        <v>55</v>
      </c>
      <c r="E121" s="52">
        <v>55</v>
      </c>
      <c r="F121" s="52">
        <v>55</v>
      </c>
      <c r="G121" s="52">
        <v>55</v>
      </c>
      <c r="H121" s="52">
        <v>55</v>
      </c>
      <c r="I121" s="52">
        <v>55</v>
      </c>
      <c r="J121" s="52">
        <v>55</v>
      </c>
      <c r="K121" s="52">
        <v>55</v>
      </c>
    </row>
    <row r="122" spans="1:11" s="50" customFormat="1" x14ac:dyDescent="0.2">
      <c r="A122" s="51" t="s">
        <v>10</v>
      </c>
      <c r="B122" s="54" t="s">
        <v>1</v>
      </c>
      <c r="C122" s="82">
        <v>98.3</v>
      </c>
      <c r="D122" s="82">
        <f>D121/C121*100</f>
        <v>96.491228070175438</v>
      </c>
      <c r="E122" s="82">
        <f t="shared" ref="E122:F122" si="71">E121/D121*100</f>
        <v>100</v>
      </c>
      <c r="F122" s="82">
        <f t="shared" si="71"/>
        <v>100</v>
      </c>
      <c r="G122" s="82">
        <f>G121/E121*100</f>
        <v>100</v>
      </c>
      <c r="H122" s="82">
        <f>H121/F121*100</f>
        <v>100</v>
      </c>
      <c r="I122" s="82">
        <f>I121/G121*100</f>
        <v>100</v>
      </c>
      <c r="J122" s="82">
        <f>J121/H121*100</f>
        <v>100</v>
      </c>
      <c r="K122" s="82">
        <f>K121/I121*100</f>
        <v>100</v>
      </c>
    </row>
    <row r="123" spans="1:11" s="50" customFormat="1" x14ac:dyDescent="0.2">
      <c r="A123" s="72" t="s">
        <v>50</v>
      </c>
      <c r="B123" s="54" t="s">
        <v>55</v>
      </c>
      <c r="C123" s="52">
        <f>C125+C126</f>
        <v>182</v>
      </c>
      <c r="D123" s="52">
        <f t="shared" ref="D123:K123" si="72">D125+D126</f>
        <v>174</v>
      </c>
      <c r="E123" s="52">
        <f t="shared" si="72"/>
        <v>170</v>
      </c>
      <c r="F123" s="52">
        <f t="shared" si="72"/>
        <v>166</v>
      </c>
      <c r="G123" s="52">
        <f t="shared" si="72"/>
        <v>166</v>
      </c>
      <c r="H123" s="52">
        <f t="shared" si="72"/>
        <v>162</v>
      </c>
      <c r="I123" s="52">
        <f t="shared" si="72"/>
        <v>162</v>
      </c>
      <c r="J123" s="52">
        <f t="shared" si="72"/>
        <v>158</v>
      </c>
      <c r="K123" s="52">
        <f t="shared" si="72"/>
        <v>158</v>
      </c>
    </row>
    <row r="124" spans="1:11" s="50" customFormat="1" x14ac:dyDescent="0.2">
      <c r="A124" s="51" t="s">
        <v>10</v>
      </c>
      <c r="B124" s="54" t="s">
        <v>1</v>
      </c>
      <c r="C124" s="82">
        <v>98.9</v>
      </c>
      <c r="D124" s="82">
        <f>D123/C123*100</f>
        <v>95.604395604395606</v>
      </c>
      <c r="E124" s="82">
        <f t="shared" ref="E124:F124" si="73">E123/D123*100</f>
        <v>97.701149425287355</v>
      </c>
      <c r="F124" s="82">
        <f t="shared" si="73"/>
        <v>97.647058823529406</v>
      </c>
      <c r="G124" s="82">
        <f>G123/E123*100</f>
        <v>97.647058823529406</v>
      </c>
      <c r="H124" s="82">
        <f>H123/F123*100</f>
        <v>97.590361445783131</v>
      </c>
      <c r="I124" s="82">
        <f>I123/G123*100</f>
        <v>97.590361445783131</v>
      </c>
      <c r="J124" s="82">
        <f>J123/H123*100</f>
        <v>97.53086419753086</v>
      </c>
      <c r="K124" s="82">
        <f>K123/I123*100</f>
        <v>97.53086419753086</v>
      </c>
    </row>
    <row r="125" spans="1:11" s="50" customFormat="1" x14ac:dyDescent="0.2">
      <c r="A125" s="86" t="s">
        <v>105</v>
      </c>
      <c r="B125" s="54" t="s">
        <v>55</v>
      </c>
      <c r="C125" s="52">
        <v>62</v>
      </c>
      <c r="D125" s="52">
        <v>59</v>
      </c>
      <c r="E125" s="52">
        <v>59</v>
      </c>
      <c r="F125" s="52">
        <v>59</v>
      </c>
      <c r="G125" s="52">
        <v>59</v>
      </c>
      <c r="H125" s="52">
        <v>59</v>
      </c>
      <c r="I125" s="52">
        <v>59</v>
      </c>
      <c r="J125" s="52">
        <v>59</v>
      </c>
      <c r="K125" s="52">
        <v>59</v>
      </c>
    </row>
    <row r="126" spans="1:11" s="50" customFormat="1" x14ac:dyDescent="0.2">
      <c r="A126" s="72" t="s">
        <v>49</v>
      </c>
      <c r="B126" s="54" t="s">
        <v>55</v>
      </c>
      <c r="C126" s="52">
        <v>120</v>
      </c>
      <c r="D126" s="52">
        <v>115</v>
      </c>
      <c r="E126" s="52">
        <v>111</v>
      </c>
      <c r="F126" s="52">
        <v>107</v>
      </c>
      <c r="G126" s="52">
        <v>107</v>
      </c>
      <c r="H126" s="52">
        <v>103</v>
      </c>
      <c r="I126" s="52">
        <v>103</v>
      </c>
      <c r="J126" s="52">
        <v>99</v>
      </c>
      <c r="K126" s="52">
        <v>99</v>
      </c>
    </row>
    <row r="127" spans="1:11" s="50" customFormat="1" ht="27" x14ac:dyDescent="0.2">
      <c r="A127" s="53" t="s">
        <v>23</v>
      </c>
      <c r="B127" s="54" t="s">
        <v>55</v>
      </c>
      <c r="C127" s="52">
        <f>C129+C131</f>
        <v>3</v>
      </c>
      <c r="D127" s="52">
        <f t="shared" ref="D127:K127" si="74">D129+D131</f>
        <v>5</v>
      </c>
      <c r="E127" s="52">
        <f t="shared" si="74"/>
        <v>5</v>
      </c>
      <c r="F127" s="52">
        <f t="shared" si="74"/>
        <v>5</v>
      </c>
      <c r="G127" s="52">
        <f t="shared" si="74"/>
        <v>5</v>
      </c>
      <c r="H127" s="52">
        <f t="shared" si="74"/>
        <v>5</v>
      </c>
      <c r="I127" s="52">
        <f t="shared" si="74"/>
        <v>5</v>
      </c>
      <c r="J127" s="52">
        <f t="shared" si="74"/>
        <v>5</v>
      </c>
      <c r="K127" s="52">
        <f t="shared" si="74"/>
        <v>5</v>
      </c>
    </row>
    <row r="128" spans="1:11" s="50" customFormat="1" x14ac:dyDescent="0.2">
      <c r="A128" s="51" t="s">
        <v>10</v>
      </c>
      <c r="B128" s="54" t="s">
        <v>1</v>
      </c>
      <c r="C128" s="82">
        <v>100</v>
      </c>
      <c r="D128" s="82">
        <f>D127/C127*100</f>
        <v>166.66666666666669</v>
      </c>
      <c r="E128" s="82">
        <f t="shared" ref="E128:F128" si="75">E127/D127*100</f>
        <v>100</v>
      </c>
      <c r="F128" s="82">
        <f t="shared" si="75"/>
        <v>100</v>
      </c>
      <c r="G128" s="82">
        <f>G127/E127*100</f>
        <v>100</v>
      </c>
      <c r="H128" s="82">
        <f>H127/F127*100</f>
        <v>100</v>
      </c>
      <c r="I128" s="82">
        <f>I127/G127*100</f>
        <v>100</v>
      </c>
      <c r="J128" s="82">
        <f>J127/H127*100</f>
        <v>100</v>
      </c>
      <c r="K128" s="82">
        <f>K127/I127*100</f>
        <v>100</v>
      </c>
    </row>
    <row r="129" spans="1:11" s="50" customFormat="1" ht="38.25" x14ac:dyDescent="0.2">
      <c r="A129" s="72" t="s">
        <v>51</v>
      </c>
      <c r="B129" s="54" t="s">
        <v>55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</row>
    <row r="130" spans="1:11" s="50" customFormat="1" x14ac:dyDescent="0.2">
      <c r="A130" s="51" t="s">
        <v>10</v>
      </c>
      <c r="B130" s="54" t="s">
        <v>1</v>
      </c>
      <c r="C130" s="82">
        <v>0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</row>
    <row r="131" spans="1:11" s="50" customFormat="1" x14ac:dyDescent="0.2">
      <c r="A131" s="72" t="s">
        <v>50</v>
      </c>
      <c r="B131" s="54" t="s">
        <v>55</v>
      </c>
      <c r="C131" s="77">
        <v>3</v>
      </c>
      <c r="D131" s="77">
        <v>5</v>
      </c>
      <c r="E131" s="77">
        <v>5</v>
      </c>
      <c r="F131" s="77">
        <v>5</v>
      </c>
      <c r="G131" s="77">
        <v>5</v>
      </c>
      <c r="H131" s="77">
        <v>5</v>
      </c>
      <c r="I131" s="77">
        <v>5</v>
      </c>
      <c r="J131" s="77">
        <v>5</v>
      </c>
      <c r="K131" s="77">
        <v>5</v>
      </c>
    </row>
    <row r="132" spans="1:11" s="50" customFormat="1" x14ac:dyDescent="0.2">
      <c r="A132" s="51" t="s">
        <v>10</v>
      </c>
      <c r="B132" s="54" t="s">
        <v>1</v>
      </c>
      <c r="C132" s="82">
        <v>100</v>
      </c>
      <c r="D132" s="82">
        <f>D131/C131*100</f>
        <v>166.66666666666669</v>
      </c>
      <c r="E132" s="82">
        <f t="shared" ref="E132:F132" si="76">E131/D131*100</f>
        <v>100</v>
      </c>
      <c r="F132" s="82">
        <f t="shared" si="76"/>
        <v>100</v>
      </c>
      <c r="G132" s="82">
        <f>G131/E131*100</f>
        <v>100</v>
      </c>
      <c r="H132" s="82">
        <f>H131/F131*100</f>
        <v>100</v>
      </c>
      <c r="I132" s="82">
        <f>I131/G131*100</f>
        <v>100</v>
      </c>
      <c r="J132" s="82">
        <f>J131/H131*100</f>
        <v>100</v>
      </c>
      <c r="K132" s="82">
        <f>K131/I131*100</f>
        <v>100</v>
      </c>
    </row>
    <row r="133" spans="1:11" s="50" customFormat="1" ht="27" x14ac:dyDescent="0.2">
      <c r="A133" s="53" t="s">
        <v>24</v>
      </c>
      <c r="B133" s="54" t="s">
        <v>55</v>
      </c>
      <c r="C133" s="52">
        <f>C135+C137</f>
        <v>17</v>
      </c>
      <c r="D133" s="52">
        <f t="shared" ref="D133:K133" si="77">D135+D137</f>
        <v>20</v>
      </c>
      <c r="E133" s="52">
        <f t="shared" si="77"/>
        <v>21</v>
      </c>
      <c r="F133" s="52">
        <f t="shared" si="77"/>
        <v>21</v>
      </c>
      <c r="G133" s="52">
        <f t="shared" si="77"/>
        <v>21</v>
      </c>
      <c r="H133" s="52">
        <f t="shared" si="77"/>
        <v>21</v>
      </c>
      <c r="I133" s="52">
        <f t="shared" si="77"/>
        <v>21</v>
      </c>
      <c r="J133" s="52">
        <f t="shared" si="77"/>
        <v>21</v>
      </c>
      <c r="K133" s="52">
        <f t="shared" si="77"/>
        <v>21</v>
      </c>
    </row>
    <row r="134" spans="1:11" s="50" customFormat="1" x14ac:dyDescent="0.2">
      <c r="A134" s="51" t="s">
        <v>10</v>
      </c>
      <c r="B134" s="54" t="s">
        <v>1</v>
      </c>
      <c r="C134" s="82">
        <v>100</v>
      </c>
      <c r="D134" s="82">
        <f>D133/C133*100</f>
        <v>117.64705882352942</v>
      </c>
      <c r="E134" s="82">
        <f t="shared" ref="E134:F134" si="78">E133/D133*100</f>
        <v>105</v>
      </c>
      <c r="F134" s="82">
        <f t="shared" si="78"/>
        <v>100</v>
      </c>
      <c r="G134" s="82">
        <f>G133/E133*100</f>
        <v>100</v>
      </c>
      <c r="H134" s="82">
        <f>H133/F133*100</f>
        <v>100</v>
      </c>
      <c r="I134" s="82">
        <f>I133/G133*100</f>
        <v>100</v>
      </c>
      <c r="J134" s="82">
        <f>J133/H133*100</f>
        <v>100</v>
      </c>
      <c r="K134" s="82">
        <f>K133/I133*100</f>
        <v>100</v>
      </c>
    </row>
    <row r="135" spans="1:11" s="50" customFormat="1" ht="38.25" x14ac:dyDescent="0.2">
      <c r="A135" s="72" t="s">
        <v>51</v>
      </c>
      <c r="B135" s="54" t="s">
        <v>55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</row>
    <row r="136" spans="1:11" s="50" customFormat="1" x14ac:dyDescent="0.2">
      <c r="A136" s="51" t="s">
        <v>10</v>
      </c>
      <c r="B136" s="54" t="s">
        <v>1</v>
      </c>
      <c r="C136" s="82">
        <v>0</v>
      </c>
      <c r="D136" s="82">
        <v>0</v>
      </c>
      <c r="E136" s="82">
        <v>0</v>
      </c>
      <c r="F136" s="82">
        <v>0</v>
      </c>
      <c r="G136" s="82">
        <v>0</v>
      </c>
      <c r="H136" s="82">
        <v>0</v>
      </c>
      <c r="I136" s="82">
        <v>0</v>
      </c>
      <c r="J136" s="82">
        <v>0</v>
      </c>
      <c r="K136" s="82">
        <v>0</v>
      </c>
    </row>
    <row r="137" spans="1:11" s="50" customFormat="1" x14ac:dyDescent="0.2">
      <c r="A137" s="72" t="s">
        <v>50</v>
      </c>
      <c r="B137" s="54" t="s">
        <v>55</v>
      </c>
      <c r="C137" s="77">
        <v>17</v>
      </c>
      <c r="D137" s="77">
        <v>20</v>
      </c>
      <c r="E137" s="77">
        <v>21</v>
      </c>
      <c r="F137" s="77">
        <v>21</v>
      </c>
      <c r="G137" s="77">
        <v>21</v>
      </c>
      <c r="H137" s="77">
        <v>21</v>
      </c>
      <c r="I137" s="77">
        <v>21</v>
      </c>
      <c r="J137" s="77">
        <v>21</v>
      </c>
      <c r="K137" s="77">
        <v>21</v>
      </c>
    </row>
    <row r="138" spans="1:11" s="50" customFormat="1" x14ac:dyDescent="0.2">
      <c r="A138" s="51" t="s">
        <v>10</v>
      </c>
      <c r="B138" s="54" t="s">
        <v>1</v>
      </c>
      <c r="C138" s="82">
        <v>100</v>
      </c>
      <c r="D138" s="82">
        <f>D137/C137*100</f>
        <v>117.64705882352942</v>
      </c>
      <c r="E138" s="82">
        <f t="shared" ref="E138:F138" si="79">E137/D137*100</f>
        <v>105</v>
      </c>
      <c r="F138" s="82">
        <f t="shared" si="79"/>
        <v>100</v>
      </c>
      <c r="G138" s="82">
        <f>G137/E137*100</f>
        <v>100</v>
      </c>
      <c r="H138" s="82">
        <f>H137/F137*100</f>
        <v>100</v>
      </c>
      <c r="I138" s="82">
        <f>I137/G137*100</f>
        <v>100</v>
      </c>
      <c r="J138" s="82">
        <f>J137/H137*100</f>
        <v>100</v>
      </c>
      <c r="K138" s="82">
        <f>K137/I137*100</f>
        <v>100</v>
      </c>
    </row>
    <row r="139" spans="1:11" s="50" customFormat="1" ht="27" x14ac:dyDescent="0.2">
      <c r="A139" s="53" t="s">
        <v>25</v>
      </c>
      <c r="B139" s="54" t="s">
        <v>55</v>
      </c>
      <c r="C139" s="52">
        <f>C141+C143</f>
        <v>53</v>
      </c>
      <c r="D139" s="52">
        <f t="shared" ref="D139:K139" si="80">D141+D143</f>
        <v>59</v>
      </c>
      <c r="E139" s="52">
        <f t="shared" si="80"/>
        <v>59</v>
      </c>
      <c r="F139" s="52">
        <f t="shared" si="80"/>
        <v>59</v>
      </c>
      <c r="G139" s="52">
        <f t="shared" si="80"/>
        <v>59</v>
      </c>
      <c r="H139" s="52">
        <f t="shared" si="80"/>
        <v>59</v>
      </c>
      <c r="I139" s="52">
        <f t="shared" si="80"/>
        <v>59</v>
      </c>
      <c r="J139" s="52">
        <f t="shared" si="80"/>
        <v>59</v>
      </c>
      <c r="K139" s="52">
        <f t="shared" si="80"/>
        <v>59</v>
      </c>
    </row>
    <row r="140" spans="1:11" s="50" customFormat="1" x14ac:dyDescent="0.2">
      <c r="A140" s="51" t="s">
        <v>10</v>
      </c>
      <c r="B140" s="54" t="s">
        <v>1</v>
      </c>
      <c r="C140" s="82">
        <v>100</v>
      </c>
      <c r="D140" s="82">
        <f>D139/C139*100</f>
        <v>111.32075471698113</v>
      </c>
      <c r="E140" s="82">
        <f t="shared" ref="E140:F140" si="81">E139/D139*100</f>
        <v>100</v>
      </c>
      <c r="F140" s="82">
        <f t="shared" si="81"/>
        <v>100</v>
      </c>
      <c r="G140" s="82">
        <f>G139/E139*100</f>
        <v>100</v>
      </c>
      <c r="H140" s="82">
        <f>H139/F139*100</f>
        <v>100</v>
      </c>
      <c r="I140" s="82">
        <f>I139/G139*100</f>
        <v>100</v>
      </c>
      <c r="J140" s="82">
        <f>J139/H139*100</f>
        <v>100</v>
      </c>
      <c r="K140" s="82">
        <f>K139/I139*100</f>
        <v>100</v>
      </c>
    </row>
    <row r="141" spans="1:11" s="50" customFormat="1" ht="38.25" x14ac:dyDescent="0.2">
      <c r="A141" s="72" t="s">
        <v>51</v>
      </c>
      <c r="B141" s="54" t="s">
        <v>55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</row>
    <row r="142" spans="1:11" s="50" customFormat="1" x14ac:dyDescent="0.2">
      <c r="A142" s="51" t="s">
        <v>10</v>
      </c>
      <c r="B142" s="54" t="s">
        <v>1</v>
      </c>
      <c r="C142" s="82">
        <v>0</v>
      </c>
      <c r="D142" s="82">
        <v>0</v>
      </c>
      <c r="E142" s="82">
        <v>0</v>
      </c>
      <c r="F142" s="82">
        <v>0</v>
      </c>
      <c r="G142" s="82">
        <v>0</v>
      </c>
      <c r="H142" s="82">
        <v>0</v>
      </c>
      <c r="I142" s="82">
        <v>0</v>
      </c>
      <c r="J142" s="82">
        <v>0</v>
      </c>
      <c r="K142" s="82">
        <v>0</v>
      </c>
    </row>
    <row r="143" spans="1:11" s="50" customFormat="1" x14ac:dyDescent="0.2">
      <c r="A143" s="72" t="s">
        <v>50</v>
      </c>
      <c r="B143" s="54" t="s">
        <v>55</v>
      </c>
      <c r="C143" s="52">
        <f>C145+C146</f>
        <v>53</v>
      </c>
      <c r="D143" s="52">
        <f t="shared" ref="D143:K143" si="82">D145+D146</f>
        <v>59</v>
      </c>
      <c r="E143" s="52">
        <f t="shared" si="82"/>
        <v>59</v>
      </c>
      <c r="F143" s="52">
        <f t="shared" si="82"/>
        <v>59</v>
      </c>
      <c r="G143" s="52">
        <f t="shared" si="82"/>
        <v>59</v>
      </c>
      <c r="H143" s="52">
        <f t="shared" si="82"/>
        <v>59</v>
      </c>
      <c r="I143" s="52">
        <f t="shared" si="82"/>
        <v>59</v>
      </c>
      <c r="J143" s="52">
        <f t="shared" si="82"/>
        <v>59</v>
      </c>
      <c r="K143" s="52">
        <f t="shared" si="82"/>
        <v>59</v>
      </c>
    </row>
    <row r="144" spans="1:11" s="50" customFormat="1" x14ac:dyDescent="0.2">
      <c r="A144" s="51" t="s">
        <v>10</v>
      </c>
      <c r="B144" s="54" t="s">
        <v>1</v>
      </c>
      <c r="C144" s="82">
        <v>100</v>
      </c>
      <c r="D144" s="82">
        <f>D143/C143*100</f>
        <v>111.32075471698113</v>
      </c>
      <c r="E144" s="82">
        <f t="shared" ref="E144:F144" si="83">E143/D143*100</f>
        <v>100</v>
      </c>
      <c r="F144" s="82">
        <f t="shared" si="83"/>
        <v>100</v>
      </c>
      <c r="G144" s="82">
        <f>G143/E143*100</f>
        <v>100</v>
      </c>
      <c r="H144" s="82">
        <f>H143/F143*100</f>
        <v>100</v>
      </c>
      <c r="I144" s="82">
        <f>I143/G143*100</f>
        <v>100</v>
      </c>
      <c r="J144" s="82">
        <f>J143/H143*100</f>
        <v>100</v>
      </c>
      <c r="K144" s="82">
        <f>K143/I143*100</f>
        <v>100</v>
      </c>
    </row>
    <row r="145" spans="1:11" s="50" customFormat="1" x14ac:dyDescent="0.2">
      <c r="A145" s="51" t="s">
        <v>162</v>
      </c>
      <c r="B145" s="54" t="s">
        <v>55</v>
      </c>
      <c r="C145" s="52">
        <v>25</v>
      </c>
      <c r="D145" s="52">
        <v>25</v>
      </c>
      <c r="E145" s="52">
        <v>20</v>
      </c>
      <c r="F145" s="52">
        <v>25</v>
      </c>
      <c r="G145" s="52">
        <v>25</v>
      </c>
      <c r="H145" s="52">
        <v>25</v>
      </c>
      <c r="I145" s="52">
        <v>25</v>
      </c>
      <c r="J145" s="52">
        <v>25</v>
      </c>
      <c r="K145" s="52">
        <v>25</v>
      </c>
    </row>
    <row r="146" spans="1:11" s="50" customFormat="1" x14ac:dyDescent="0.2">
      <c r="A146" s="51" t="s">
        <v>49</v>
      </c>
      <c r="B146" s="54" t="s">
        <v>55</v>
      </c>
      <c r="C146" s="52">
        <v>28</v>
      </c>
      <c r="D146" s="52">
        <v>34</v>
      </c>
      <c r="E146" s="52">
        <v>39</v>
      </c>
      <c r="F146" s="52">
        <v>34</v>
      </c>
      <c r="G146" s="52">
        <v>34</v>
      </c>
      <c r="H146" s="52">
        <v>34</v>
      </c>
      <c r="I146" s="52">
        <v>34</v>
      </c>
      <c r="J146" s="52">
        <v>34</v>
      </c>
      <c r="K146" s="52">
        <v>34</v>
      </c>
    </row>
    <row r="147" spans="1:11" s="50" customFormat="1" ht="27" x14ac:dyDescent="0.2">
      <c r="A147" s="53" t="s">
        <v>26</v>
      </c>
      <c r="B147" s="54" t="s">
        <v>55</v>
      </c>
      <c r="C147" s="52">
        <f>C149+C151</f>
        <v>63</v>
      </c>
      <c r="D147" s="52">
        <f t="shared" ref="D147:K147" si="84">D149+D151</f>
        <v>102</v>
      </c>
      <c r="E147" s="52">
        <f t="shared" si="84"/>
        <v>102</v>
      </c>
      <c r="F147" s="52">
        <f t="shared" si="84"/>
        <v>102</v>
      </c>
      <c r="G147" s="52">
        <f t="shared" si="84"/>
        <v>102</v>
      </c>
      <c r="H147" s="52">
        <f t="shared" si="84"/>
        <v>102</v>
      </c>
      <c r="I147" s="52">
        <f t="shared" si="84"/>
        <v>102</v>
      </c>
      <c r="J147" s="52">
        <f t="shared" si="84"/>
        <v>102</v>
      </c>
      <c r="K147" s="52">
        <f t="shared" si="84"/>
        <v>102</v>
      </c>
    </row>
    <row r="148" spans="1:11" s="50" customFormat="1" x14ac:dyDescent="0.2">
      <c r="A148" s="51" t="s">
        <v>10</v>
      </c>
      <c r="B148" s="54" t="s">
        <v>1</v>
      </c>
      <c r="C148" s="82">
        <v>98.4</v>
      </c>
      <c r="D148" s="82">
        <f>D147/C147*100</f>
        <v>161.9047619047619</v>
      </c>
      <c r="E148" s="82">
        <f t="shared" ref="E148:F148" si="85">E147/D147*100</f>
        <v>100</v>
      </c>
      <c r="F148" s="82">
        <f t="shared" si="85"/>
        <v>100</v>
      </c>
      <c r="G148" s="82">
        <f>G147/E147*100</f>
        <v>100</v>
      </c>
      <c r="H148" s="82">
        <f>H147/F147*100</f>
        <v>100</v>
      </c>
      <c r="I148" s="82">
        <f>I147/G147*100</f>
        <v>100</v>
      </c>
      <c r="J148" s="82">
        <f>J147/H147*100</f>
        <v>100</v>
      </c>
      <c r="K148" s="82">
        <f>K147/I147*100</f>
        <v>100</v>
      </c>
    </row>
    <row r="149" spans="1:11" s="50" customFormat="1" ht="38.25" x14ac:dyDescent="0.2">
      <c r="A149" s="72" t="s">
        <v>51</v>
      </c>
      <c r="B149" s="54" t="s">
        <v>55</v>
      </c>
      <c r="C149" s="52">
        <v>0</v>
      </c>
      <c r="D149" s="52">
        <v>21</v>
      </c>
      <c r="E149" s="52">
        <v>21</v>
      </c>
      <c r="F149" s="52">
        <v>21</v>
      </c>
      <c r="G149" s="52">
        <v>21</v>
      </c>
      <c r="H149" s="52">
        <v>21</v>
      </c>
      <c r="I149" s="52">
        <v>21</v>
      </c>
      <c r="J149" s="52">
        <v>21</v>
      </c>
      <c r="K149" s="52">
        <v>21</v>
      </c>
    </row>
    <row r="150" spans="1:11" s="50" customFormat="1" x14ac:dyDescent="0.2">
      <c r="A150" s="51" t="s">
        <v>10</v>
      </c>
      <c r="B150" s="54" t="s">
        <v>1</v>
      </c>
      <c r="C150" s="82">
        <v>0</v>
      </c>
      <c r="D150" s="82">
        <v>100</v>
      </c>
      <c r="E150" s="82">
        <f>E149/D149*100</f>
        <v>100</v>
      </c>
      <c r="F150" s="82">
        <f>F149/E149*100</f>
        <v>100</v>
      </c>
      <c r="G150" s="82">
        <f>G149/E149*100</f>
        <v>100</v>
      </c>
      <c r="H150" s="82">
        <f>H149/F149*100</f>
        <v>100</v>
      </c>
      <c r="I150" s="82">
        <f>I149/G149*100</f>
        <v>100</v>
      </c>
      <c r="J150" s="82">
        <f>J149/H149*100</f>
        <v>100</v>
      </c>
      <c r="K150" s="82">
        <f>K149/I149*100</f>
        <v>100</v>
      </c>
    </row>
    <row r="151" spans="1:11" s="50" customFormat="1" x14ac:dyDescent="0.2">
      <c r="A151" s="72" t="s">
        <v>50</v>
      </c>
      <c r="B151" s="54" t="s">
        <v>55</v>
      </c>
      <c r="C151" s="77">
        <v>63</v>
      </c>
      <c r="D151" s="77">
        <v>81</v>
      </c>
      <c r="E151" s="77">
        <v>81</v>
      </c>
      <c r="F151" s="77">
        <v>81</v>
      </c>
      <c r="G151" s="77">
        <v>81</v>
      </c>
      <c r="H151" s="77">
        <v>81</v>
      </c>
      <c r="I151" s="77">
        <v>81</v>
      </c>
      <c r="J151" s="77">
        <v>81</v>
      </c>
      <c r="K151" s="77">
        <v>81</v>
      </c>
    </row>
    <row r="152" spans="1:11" s="50" customFormat="1" x14ac:dyDescent="0.2">
      <c r="A152" s="51" t="s">
        <v>10</v>
      </c>
      <c r="B152" s="54" t="s">
        <v>1</v>
      </c>
      <c r="C152" s="82">
        <v>98.4</v>
      </c>
      <c r="D152" s="82">
        <f>D151/C151*100</f>
        <v>128.57142857142858</v>
      </c>
      <c r="E152" s="82">
        <f t="shared" ref="E152:F152" si="86">E151/D151*100</f>
        <v>100</v>
      </c>
      <c r="F152" s="82">
        <f t="shared" si="86"/>
        <v>100</v>
      </c>
      <c r="G152" s="82">
        <f>G151/E151*100</f>
        <v>100</v>
      </c>
      <c r="H152" s="82">
        <f>H151/F151*100</f>
        <v>100</v>
      </c>
      <c r="I152" s="82">
        <f>I151/G151*100</f>
        <v>100</v>
      </c>
      <c r="J152" s="82">
        <f>J151/H151*100</f>
        <v>100</v>
      </c>
      <c r="K152" s="82">
        <f>K151/I151*100</f>
        <v>100</v>
      </c>
    </row>
    <row r="153" spans="1:11" s="50" customFormat="1" ht="13.5" x14ac:dyDescent="0.2">
      <c r="A153" s="53" t="s">
        <v>27</v>
      </c>
      <c r="B153" s="54" t="s">
        <v>55</v>
      </c>
      <c r="C153" s="52">
        <f>C155+C158</f>
        <v>64</v>
      </c>
      <c r="D153" s="52">
        <f t="shared" ref="D153:K153" si="87">D155+D158</f>
        <v>61</v>
      </c>
      <c r="E153" s="52">
        <f t="shared" si="87"/>
        <v>74</v>
      </c>
      <c r="F153" s="52">
        <f t="shared" si="87"/>
        <v>104</v>
      </c>
      <c r="G153" s="52">
        <f t="shared" si="87"/>
        <v>104</v>
      </c>
      <c r="H153" s="52">
        <f t="shared" si="87"/>
        <v>114</v>
      </c>
      <c r="I153" s="52">
        <f t="shared" si="87"/>
        <v>114</v>
      </c>
      <c r="J153" s="52">
        <f t="shared" si="87"/>
        <v>114</v>
      </c>
      <c r="K153" s="52">
        <f t="shared" si="87"/>
        <v>114</v>
      </c>
    </row>
    <row r="154" spans="1:11" s="50" customFormat="1" x14ac:dyDescent="0.2">
      <c r="A154" s="51" t="s">
        <v>10</v>
      </c>
      <c r="B154" s="54" t="s">
        <v>1</v>
      </c>
      <c r="C154" s="82">
        <v>97</v>
      </c>
      <c r="D154" s="82">
        <f>D153/C153*100</f>
        <v>95.3125</v>
      </c>
      <c r="E154" s="82">
        <f t="shared" ref="E154:F154" si="88">E153/D153*100</f>
        <v>121.31147540983606</v>
      </c>
      <c r="F154" s="82">
        <f t="shared" si="88"/>
        <v>140.54054054054055</v>
      </c>
      <c r="G154" s="82">
        <f>G153/E153*100</f>
        <v>140.54054054054055</v>
      </c>
      <c r="H154" s="82">
        <f>H153/F153*100</f>
        <v>109.61538461538463</v>
      </c>
      <c r="I154" s="82">
        <f>I153/G153*100</f>
        <v>109.61538461538463</v>
      </c>
      <c r="J154" s="82">
        <f>J153/H153*100</f>
        <v>100</v>
      </c>
      <c r="K154" s="82">
        <f>K153/I153*100</f>
        <v>100</v>
      </c>
    </row>
    <row r="155" spans="1:11" s="50" customFormat="1" ht="38.25" x14ac:dyDescent="0.2">
      <c r="A155" s="72" t="s">
        <v>51</v>
      </c>
      <c r="B155" s="54" t="s">
        <v>55</v>
      </c>
      <c r="C155" s="52">
        <f>C157</f>
        <v>55</v>
      </c>
      <c r="D155" s="52">
        <f t="shared" ref="D155:K155" si="89">D157</f>
        <v>56</v>
      </c>
      <c r="E155" s="52">
        <f t="shared" si="89"/>
        <v>70</v>
      </c>
      <c r="F155" s="52">
        <f t="shared" si="89"/>
        <v>100</v>
      </c>
      <c r="G155" s="52">
        <f t="shared" si="89"/>
        <v>100</v>
      </c>
      <c r="H155" s="52">
        <f t="shared" si="89"/>
        <v>110</v>
      </c>
      <c r="I155" s="52">
        <f t="shared" si="89"/>
        <v>110</v>
      </c>
      <c r="J155" s="52">
        <f t="shared" si="89"/>
        <v>110</v>
      </c>
      <c r="K155" s="52">
        <f t="shared" si="89"/>
        <v>110</v>
      </c>
    </row>
    <row r="156" spans="1:11" s="50" customFormat="1" x14ac:dyDescent="0.2">
      <c r="A156" s="51" t="s">
        <v>10</v>
      </c>
      <c r="B156" s="54" t="s">
        <v>1</v>
      </c>
      <c r="C156" s="82">
        <v>98.2</v>
      </c>
      <c r="D156" s="82">
        <f>D155/C155*100</f>
        <v>101.81818181818181</v>
      </c>
      <c r="E156" s="82">
        <f t="shared" ref="E156:F156" si="90">E155/D155*100</f>
        <v>125</v>
      </c>
      <c r="F156" s="82">
        <f t="shared" si="90"/>
        <v>142.85714285714286</v>
      </c>
      <c r="G156" s="82">
        <f>G155/E155*100</f>
        <v>142.85714285714286</v>
      </c>
      <c r="H156" s="82">
        <f>H155/F155*100</f>
        <v>110.00000000000001</v>
      </c>
      <c r="I156" s="82">
        <f>I155/G155*100</f>
        <v>110.00000000000001</v>
      </c>
      <c r="J156" s="82">
        <f>J155/H155*100</f>
        <v>100</v>
      </c>
      <c r="K156" s="82">
        <f>K155/I155*100</f>
        <v>100</v>
      </c>
    </row>
    <row r="157" spans="1:11" s="50" customFormat="1" x14ac:dyDescent="0.2">
      <c r="A157" s="67" t="s">
        <v>85</v>
      </c>
      <c r="B157" s="54" t="s">
        <v>55</v>
      </c>
      <c r="C157" s="52">
        <v>55</v>
      </c>
      <c r="D157" s="52">
        <v>56</v>
      </c>
      <c r="E157" s="52">
        <v>70</v>
      </c>
      <c r="F157" s="52">
        <v>100</v>
      </c>
      <c r="G157" s="52">
        <v>100</v>
      </c>
      <c r="H157" s="52">
        <v>110</v>
      </c>
      <c r="I157" s="52">
        <v>110</v>
      </c>
      <c r="J157" s="52">
        <v>110</v>
      </c>
      <c r="K157" s="52">
        <v>110</v>
      </c>
    </row>
    <row r="158" spans="1:11" s="50" customFormat="1" x14ac:dyDescent="0.2">
      <c r="A158" s="72" t="s">
        <v>50</v>
      </c>
      <c r="B158" s="54" t="s">
        <v>55</v>
      </c>
      <c r="C158" s="52">
        <v>9</v>
      </c>
      <c r="D158" s="52">
        <v>5</v>
      </c>
      <c r="E158" s="52">
        <v>4</v>
      </c>
      <c r="F158" s="52">
        <v>4</v>
      </c>
      <c r="G158" s="52">
        <v>4</v>
      </c>
      <c r="H158" s="52">
        <v>4</v>
      </c>
      <c r="I158" s="52">
        <v>4</v>
      </c>
      <c r="J158" s="52">
        <v>4</v>
      </c>
      <c r="K158" s="52">
        <v>4</v>
      </c>
    </row>
    <row r="159" spans="1:11" s="50" customFormat="1" x14ac:dyDescent="0.2">
      <c r="A159" s="51" t="s">
        <v>10</v>
      </c>
      <c r="B159" s="54" t="s">
        <v>1</v>
      </c>
      <c r="C159" s="82">
        <v>90</v>
      </c>
      <c r="D159" s="82">
        <f>D158/C158*100</f>
        <v>55.555555555555557</v>
      </c>
      <c r="E159" s="82">
        <f t="shared" ref="E159:F159" si="91">E158/D158*100</f>
        <v>80</v>
      </c>
      <c r="F159" s="82">
        <f t="shared" si="91"/>
        <v>100</v>
      </c>
      <c r="G159" s="82">
        <f>G158/E158*100</f>
        <v>100</v>
      </c>
      <c r="H159" s="82">
        <f>H158/F158*100</f>
        <v>100</v>
      </c>
      <c r="I159" s="82">
        <f>I158/G158*100</f>
        <v>100</v>
      </c>
      <c r="J159" s="82">
        <f>J158/H158*100</f>
        <v>100</v>
      </c>
      <c r="K159" s="82">
        <f>K158/I158*100</f>
        <v>100</v>
      </c>
    </row>
    <row r="160" spans="1:11" s="50" customFormat="1" ht="40.5" x14ac:dyDescent="0.2">
      <c r="A160" s="53" t="s">
        <v>28</v>
      </c>
      <c r="B160" s="54" t="s">
        <v>55</v>
      </c>
      <c r="C160" s="52">
        <f>C162+C164</f>
        <v>53</v>
      </c>
      <c r="D160" s="52">
        <f t="shared" ref="D160:K160" si="92">D162+D164</f>
        <v>69</v>
      </c>
      <c r="E160" s="52">
        <f t="shared" si="92"/>
        <v>70</v>
      </c>
      <c r="F160" s="52">
        <f t="shared" si="92"/>
        <v>70</v>
      </c>
      <c r="G160" s="52">
        <f t="shared" si="92"/>
        <v>71</v>
      </c>
      <c r="H160" s="52">
        <f t="shared" si="92"/>
        <v>71</v>
      </c>
      <c r="I160" s="52">
        <f t="shared" si="92"/>
        <v>72</v>
      </c>
      <c r="J160" s="52">
        <f t="shared" si="92"/>
        <v>72</v>
      </c>
      <c r="K160" s="52">
        <f t="shared" si="92"/>
        <v>73</v>
      </c>
    </row>
    <row r="161" spans="1:11" s="50" customFormat="1" x14ac:dyDescent="0.2">
      <c r="A161" s="51" t="s">
        <v>10</v>
      </c>
      <c r="B161" s="54" t="s">
        <v>1</v>
      </c>
      <c r="C161" s="82">
        <v>96.4</v>
      </c>
      <c r="D161" s="82">
        <f>D160/C160*100</f>
        <v>130.18867924528303</v>
      </c>
      <c r="E161" s="82">
        <f>E160/D160*100</f>
        <v>101.44927536231884</v>
      </c>
      <c r="F161" s="82">
        <f>F160/E160*100</f>
        <v>100</v>
      </c>
      <c r="G161" s="82">
        <f>G160/E160*100</f>
        <v>101.42857142857142</v>
      </c>
      <c r="H161" s="82">
        <f>H160/F160*100</f>
        <v>101.42857142857142</v>
      </c>
      <c r="I161" s="82">
        <f>I160/G160*100</f>
        <v>101.40845070422534</v>
      </c>
      <c r="J161" s="82">
        <f>J160/H160*100</f>
        <v>101.40845070422534</v>
      </c>
      <c r="K161" s="82">
        <f>K160/I160*100</f>
        <v>101.38888888888889</v>
      </c>
    </row>
    <row r="162" spans="1:11" s="50" customFormat="1" ht="38.25" x14ac:dyDescent="0.2">
      <c r="A162" s="72" t="s">
        <v>51</v>
      </c>
      <c r="B162" s="54" t="s">
        <v>55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</row>
    <row r="163" spans="1:11" s="50" customFormat="1" x14ac:dyDescent="0.2">
      <c r="A163" s="51" t="s">
        <v>10</v>
      </c>
      <c r="B163" s="54" t="s">
        <v>1</v>
      </c>
      <c r="C163" s="82">
        <v>0</v>
      </c>
      <c r="D163" s="82">
        <v>0</v>
      </c>
      <c r="E163" s="82">
        <v>0</v>
      </c>
      <c r="F163" s="82">
        <v>0</v>
      </c>
      <c r="G163" s="82">
        <v>0</v>
      </c>
      <c r="H163" s="82">
        <v>0</v>
      </c>
      <c r="I163" s="82">
        <v>0</v>
      </c>
      <c r="J163" s="82">
        <v>0</v>
      </c>
      <c r="K163" s="82">
        <v>0</v>
      </c>
    </row>
    <row r="164" spans="1:11" s="50" customFormat="1" x14ac:dyDescent="0.2">
      <c r="A164" s="72" t="s">
        <v>50</v>
      </c>
      <c r="B164" s="54" t="s">
        <v>55</v>
      </c>
      <c r="C164" s="77">
        <v>53</v>
      </c>
      <c r="D164" s="77">
        <v>69</v>
      </c>
      <c r="E164" s="77">
        <v>70</v>
      </c>
      <c r="F164" s="77">
        <v>70</v>
      </c>
      <c r="G164" s="77">
        <v>71</v>
      </c>
      <c r="H164" s="77">
        <v>71</v>
      </c>
      <c r="I164" s="77">
        <v>72</v>
      </c>
      <c r="J164" s="77">
        <v>72</v>
      </c>
      <c r="K164" s="77">
        <v>73</v>
      </c>
    </row>
    <row r="165" spans="1:11" s="50" customFormat="1" x14ac:dyDescent="0.2">
      <c r="A165" s="51" t="s">
        <v>10</v>
      </c>
      <c r="B165" s="54" t="s">
        <v>1</v>
      </c>
      <c r="C165" s="82">
        <v>96.4</v>
      </c>
      <c r="D165" s="82">
        <f>D164/C164*100</f>
        <v>130.18867924528303</v>
      </c>
      <c r="E165" s="82">
        <f t="shared" ref="E165:F165" si="93">E164/D164*100</f>
        <v>101.44927536231884</v>
      </c>
      <c r="F165" s="82">
        <f t="shared" si="93"/>
        <v>100</v>
      </c>
      <c r="G165" s="82">
        <f>G164/E164*100</f>
        <v>101.42857142857142</v>
      </c>
      <c r="H165" s="82">
        <f>H164/F164*100</f>
        <v>101.42857142857142</v>
      </c>
      <c r="I165" s="82">
        <f>I164/G164*100</f>
        <v>101.40845070422534</v>
      </c>
      <c r="J165" s="82">
        <f>J164/H164*100</f>
        <v>101.40845070422534</v>
      </c>
      <c r="K165" s="82">
        <f>K164/I164*100</f>
        <v>101.38888888888889</v>
      </c>
    </row>
    <row r="166" spans="1:11" s="50" customFormat="1" ht="27" x14ac:dyDescent="0.2">
      <c r="A166" s="53" t="s">
        <v>29</v>
      </c>
      <c r="B166" s="54" t="s">
        <v>55</v>
      </c>
      <c r="C166" s="52">
        <f>C168+C171</f>
        <v>50</v>
      </c>
      <c r="D166" s="52">
        <f t="shared" ref="D166:K166" si="94">D168+D171</f>
        <v>35</v>
      </c>
      <c r="E166" s="52">
        <f t="shared" si="94"/>
        <v>35</v>
      </c>
      <c r="F166" s="52">
        <f t="shared" si="94"/>
        <v>35</v>
      </c>
      <c r="G166" s="52">
        <f t="shared" si="94"/>
        <v>35</v>
      </c>
      <c r="H166" s="52">
        <f t="shared" si="94"/>
        <v>35</v>
      </c>
      <c r="I166" s="52">
        <f t="shared" si="94"/>
        <v>35</v>
      </c>
      <c r="J166" s="52">
        <f t="shared" si="94"/>
        <v>35</v>
      </c>
      <c r="K166" s="52">
        <f t="shared" si="94"/>
        <v>35</v>
      </c>
    </row>
    <row r="167" spans="1:11" s="50" customFormat="1" x14ac:dyDescent="0.2">
      <c r="A167" s="51" t="s">
        <v>10</v>
      </c>
      <c r="B167" s="54" t="s">
        <v>1</v>
      </c>
      <c r="C167" s="82">
        <v>94.3</v>
      </c>
      <c r="D167" s="82">
        <f>D166/C166*100</f>
        <v>70</v>
      </c>
      <c r="E167" s="82">
        <f t="shared" ref="E167:F167" si="95">E166/D166*100</f>
        <v>100</v>
      </c>
      <c r="F167" s="82">
        <f t="shared" si="95"/>
        <v>100</v>
      </c>
      <c r="G167" s="82">
        <f>G166/E166*100</f>
        <v>100</v>
      </c>
      <c r="H167" s="82">
        <f>H166/F166*100</f>
        <v>100</v>
      </c>
      <c r="I167" s="82">
        <f>I166/G166*100</f>
        <v>100</v>
      </c>
      <c r="J167" s="82">
        <f>J166/H166*100</f>
        <v>100</v>
      </c>
      <c r="K167" s="82">
        <f>K166/I166*100</f>
        <v>100</v>
      </c>
    </row>
    <row r="168" spans="1:11" s="50" customFormat="1" ht="38.25" x14ac:dyDescent="0.2">
      <c r="A168" s="72" t="s">
        <v>51</v>
      </c>
      <c r="B168" s="54" t="s">
        <v>55</v>
      </c>
      <c r="C168" s="52">
        <f>C170</f>
        <v>19</v>
      </c>
      <c r="D168" s="52">
        <f t="shared" ref="D168:K168" si="96">D170</f>
        <v>0</v>
      </c>
      <c r="E168" s="52">
        <f t="shared" si="96"/>
        <v>0</v>
      </c>
      <c r="F168" s="52">
        <f t="shared" si="96"/>
        <v>0</v>
      </c>
      <c r="G168" s="52">
        <f t="shared" si="96"/>
        <v>0</v>
      </c>
      <c r="H168" s="52">
        <f t="shared" si="96"/>
        <v>0</v>
      </c>
      <c r="I168" s="52">
        <f t="shared" si="96"/>
        <v>0</v>
      </c>
      <c r="J168" s="52">
        <f t="shared" si="96"/>
        <v>0</v>
      </c>
      <c r="K168" s="52">
        <f t="shared" si="96"/>
        <v>0</v>
      </c>
    </row>
    <row r="169" spans="1:11" s="50" customFormat="1" x14ac:dyDescent="0.2">
      <c r="A169" s="51" t="s">
        <v>10</v>
      </c>
      <c r="B169" s="54" t="s">
        <v>1</v>
      </c>
      <c r="C169" s="82">
        <v>95</v>
      </c>
      <c r="D169" s="82">
        <v>0</v>
      </c>
      <c r="E169" s="82">
        <v>0</v>
      </c>
      <c r="F169" s="82">
        <v>0</v>
      </c>
      <c r="G169" s="82">
        <v>0</v>
      </c>
      <c r="H169" s="82">
        <v>0</v>
      </c>
      <c r="I169" s="82">
        <v>0</v>
      </c>
      <c r="J169" s="82">
        <v>0</v>
      </c>
      <c r="K169" s="82">
        <v>0</v>
      </c>
    </row>
    <row r="170" spans="1:11" s="50" customFormat="1" ht="25.5" x14ac:dyDescent="0.2">
      <c r="A170" s="67" t="s">
        <v>84</v>
      </c>
      <c r="B170" s="54" t="s">
        <v>55</v>
      </c>
      <c r="C170" s="52">
        <v>19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</row>
    <row r="171" spans="1:11" s="50" customFormat="1" x14ac:dyDescent="0.2">
      <c r="A171" s="72" t="s">
        <v>50</v>
      </c>
      <c r="B171" s="54" t="s">
        <v>55</v>
      </c>
      <c r="C171" s="52">
        <v>31</v>
      </c>
      <c r="D171" s="52">
        <v>35</v>
      </c>
      <c r="E171" s="52">
        <v>35</v>
      </c>
      <c r="F171" s="52">
        <v>35</v>
      </c>
      <c r="G171" s="52">
        <v>35</v>
      </c>
      <c r="H171" s="52">
        <v>35</v>
      </c>
      <c r="I171" s="52">
        <v>35</v>
      </c>
      <c r="J171" s="52">
        <v>35</v>
      </c>
      <c r="K171" s="52">
        <v>35</v>
      </c>
    </row>
    <row r="172" spans="1:11" s="50" customFormat="1" x14ac:dyDescent="0.2">
      <c r="A172" s="51" t="s">
        <v>10</v>
      </c>
      <c r="B172" s="54" t="s">
        <v>1</v>
      </c>
      <c r="C172" s="82">
        <v>93.9</v>
      </c>
      <c r="D172" s="82">
        <f>D171/C171*100</f>
        <v>112.90322580645163</v>
      </c>
      <c r="E172" s="82">
        <f t="shared" ref="E172:F172" si="97">E171/D171*100</f>
        <v>100</v>
      </c>
      <c r="F172" s="82">
        <f t="shared" si="97"/>
        <v>100</v>
      </c>
      <c r="G172" s="82">
        <f>G171/E171*100</f>
        <v>100</v>
      </c>
      <c r="H172" s="82">
        <f>H171/F171*100</f>
        <v>100</v>
      </c>
      <c r="I172" s="82">
        <f>I171/G171*100</f>
        <v>100</v>
      </c>
      <c r="J172" s="82">
        <f>J171/H171*100</f>
        <v>100</v>
      </c>
      <c r="K172" s="82">
        <f>K171/I171*100</f>
        <v>100</v>
      </c>
    </row>
    <row r="173" spans="1:11" s="50" customFormat="1" ht="27" x14ac:dyDescent="0.2">
      <c r="A173" s="53" t="s">
        <v>30</v>
      </c>
      <c r="B173" s="54" t="s">
        <v>55</v>
      </c>
      <c r="C173" s="52">
        <f>C175+C177</f>
        <v>1</v>
      </c>
      <c r="D173" s="52">
        <f t="shared" ref="D173:K173" si="98">D175+D177</f>
        <v>0</v>
      </c>
      <c r="E173" s="52">
        <f t="shared" si="98"/>
        <v>0</v>
      </c>
      <c r="F173" s="52">
        <f t="shared" si="98"/>
        <v>0</v>
      </c>
      <c r="G173" s="52">
        <f t="shared" si="98"/>
        <v>0</v>
      </c>
      <c r="H173" s="52">
        <f t="shared" si="98"/>
        <v>0</v>
      </c>
      <c r="I173" s="52">
        <f t="shared" si="98"/>
        <v>0</v>
      </c>
      <c r="J173" s="52">
        <f t="shared" si="98"/>
        <v>0</v>
      </c>
      <c r="K173" s="52">
        <f t="shared" si="98"/>
        <v>0</v>
      </c>
    </row>
    <row r="174" spans="1:11" s="50" customFormat="1" x14ac:dyDescent="0.2">
      <c r="A174" s="51" t="s">
        <v>10</v>
      </c>
      <c r="B174" s="54" t="s">
        <v>1</v>
      </c>
      <c r="C174" s="82">
        <v>100</v>
      </c>
      <c r="D174" s="82">
        <v>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</row>
    <row r="175" spans="1:11" s="50" customFormat="1" ht="38.25" x14ac:dyDescent="0.2">
      <c r="A175" s="72" t="s">
        <v>51</v>
      </c>
      <c r="B175" s="54" t="s">
        <v>55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</row>
    <row r="176" spans="1:11" s="50" customFormat="1" x14ac:dyDescent="0.2">
      <c r="A176" s="51" t="s">
        <v>10</v>
      </c>
      <c r="B176" s="54" t="s">
        <v>1</v>
      </c>
      <c r="C176" s="82">
        <v>0</v>
      </c>
      <c r="D176" s="82">
        <v>0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</row>
    <row r="177" spans="1:11" s="50" customFormat="1" x14ac:dyDescent="0.2">
      <c r="A177" s="72" t="s">
        <v>50</v>
      </c>
      <c r="B177" s="54" t="s">
        <v>55</v>
      </c>
      <c r="C177" s="77">
        <v>1</v>
      </c>
      <c r="D177" s="77">
        <v>0</v>
      </c>
      <c r="E177" s="77">
        <v>0</v>
      </c>
      <c r="F177" s="77">
        <v>0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</row>
    <row r="178" spans="1:11" s="50" customFormat="1" x14ac:dyDescent="0.2">
      <c r="A178" s="51" t="s">
        <v>10</v>
      </c>
      <c r="B178" s="54" t="s">
        <v>1</v>
      </c>
      <c r="C178" s="82">
        <v>100</v>
      </c>
      <c r="D178" s="82">
        <v>0</v>
      </c>
      <c r="E178" s="82">
        <v>0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</row>
    <row r="179" spans="1:11" s="50" customFormat="1" ht="27" x14ac:dyDescent="0.2">
      <c r="A179" s="53" t="s">
        <v>31</v>
      </c>
      <c r="B179" s="54" t="s">
        <v>55</v>
      </c>
      <c r="C179" s="52">
        <f>C181+C185</f>
        <v>698</v>
      </c>
      <c r="D179" s="52">
        <f t="shared" ref="D179:K179" si="99">D181+D185</f>
        <v>651</v>
      </c>
      <c r="E179" s="52">
        <f t="shared" si="99"/>
        <v>680</v>
      </c>
      <c r="F179" s="52">
        <f t="shared" si="99"/>
        <v>691</v>
      </c>
      <c r="G179" s="52">
        <f t="shared" si="99"/>
        <v>696</v>
      </c>
      <c r="H179" s="52">
        <f t="shared" si="99"/>
        <v>706</v>
      </c>
      <c r="I179" s="52">
        <f t="shared" si="99"/>
        <v>711</v>
      </c>
      <c r="J179" s="52">
        <f t="shared" si="99"/>
        <v>721</v>
      </c>
      <c r="K179" s="52">
        <f t="shared" si="99"/>
        <v>726</v>
      </c>
    </row>
    <row r="180" spans="1:11" s="50" customFormat="1" x14ac:dyDescent="0.2">
      <c r="A180" s="51" t="s">
        <v>10</v>
      </c>
      <c r="B180" s="54" t="s">
        <v>1</v>
      </c>
      <c r="C180" s="82">
        <v>96.4</v>
      </c>
      <c r="D180" s="82">
        <f>D179/C179*100</f>
        <v>93.266475644699142</v>
      </c>
      <c r="E180" s="82">
        <f t="shared" ref="E180:F180" si="100">E179/D179*100</f>
        <v>104.45468509984639</v>
      </c>
      <c r="F180" s="82">
        <f t="shared" si="100"/>
        <v>101.61764705882352</v>
      </c>
      <c r="G180" s="82">
        <f>G179/E179*100</f>
        <v>102.35294117647058</v>
      </c>
      <c r="H180" s="82">
        <f>H179/F179*100</f>
        <v>102.17076700434153</v>
      </c>
      <c r="I180" s="82">
        <f>I179/G179*100</f>
        <v>102.15517241379311</v>
      </c>
      <c r="J180" s="82">
        <f>J179/H179*100</f>
        <v>102.12464589235128</v>
      </c>
      <c r="K180" s="82">
        <f>K179/I179*100</f>
        <v>102.10970464135021</v>
      </c>
    </row>
    <row r="181" spans="1:11" s="50" customFormat="1" ht="38.25" x14ac:dyDescent="0.2">
      <c r="A181" s="72" t="s">
        <v>51</v>
      </c>
      <c r="B181" s="54" t="s">
        <v>55</v>
      </c>
      <c r="C181" s="52">
        <f>C183+C184</f>
        <v>650</v>
      </c>
      <c r="D181" s="52">
        <f t="shared" ref="D181:K181" si="101">D183+D184</f>
        <v>605</v>
      </c>
      <c r="E181" s="52">
        <f t="shared" si="101"/>
        <v>634</v>
      </c>
      <c r="F181" s="52">
        <f t="shared" si="101"/>
        <v>645</v>
      </c>
      <c r="G181" s="52">
        <f t="shared" si="101"/>
        <v>650</v>
      </c>
      <c r="H181" s="52">
        <f t="shared" si="101"/>
        <v>660</v>
      </c>
      <c r="I181" s="52">
        <f t="shared" si="101"/>
        <v>665</v>
      </c>
      <c r="J181" s="52">
        <f t="shared" si="101"/>
        <v>675</v>
      </c>
      <c r="K181" s="52">
        <f t="shared" si="101"/>
        <v>680</v>
      </c>
    </row>
    <row r="182" spans="1:11" s="50" customFormat="1" x14ac:dyDescent="0.2">
      <c r="A182" s="51" t="s">
        <v>10</v>
      </c>
      <c r="B182" s="54" t="s">
        <v>1</v>
      </c>
      <c r="C182" s="82">
        <v>96</v>
      </c>
      <c r="D182" s="82">
        <f>D181/C181*100</f>
        <v>93.07692307692308</v>
      </c>
      <c r="E182" s="82">
        <f t="shared" ref="E182:F182" si="102">E181/D181*100</f>
        <v>104.79338842975207</v>
      </c>
      <c r="F182" s="82">
        <f t="shared" si="102"/>
        <v>101.73501577287065</v>
      </c>
      <c r="G182" s="82">
        <f>G181/E181*100</f>
        <v>102.5236593059937</v>
      </c>
      <c r="H182" s="82">
        <f>H181/E181*100</f>
        <v>104.10094637223975</v>
      </c>
      <c r="I182" s="82">
        <f>I181/G181*100</f>
        <v>102.30769230769229</v>
      </c>
      <c r="J182" s="82">
        <f>J181/H181*100</f>
        <v>102.27272727272727</v>
      </c>
      <c r="K182" s="82">
        <f>K181/I181*100</f>
        <v>102.25563909774435</v>
      </c>
    </row>
    <row r="183" spans="1:11" s="50" customFormat="1" x14ac:dyDescent="0.2">
      <c r="A183" s="67" t="s">
        <v>83</v>
      </c>
      <c r="B183" s="54" t="s">
        <v>55</v>
      </c>
      <c r="C183" s="56">
        <v>431</v>
      </c>
      <c r="D183" s="56">
        <v>405</v>
      </c>
      <c r="E183" s="56">
        <v>412</v>
      </c>
      <c r="F183" s="56">
        <v>415</v>
      </c>
      <c r="G183" s="56">
        <v>420</v>
      </c>
      <c r="H183" s="56">
        <v>430</v>
      </c>
      <c r="I183" s="56">
        <v>435</v>
      </c>
      <c r="J183" s="56">
        <v>445</v>
      </c>
      <c r="K183" s="56">
        <v>450</v>
      </c>
    </row>
    <row r="184" spans="1:11" s="50" customFormat="1" x14ac:dyDescent="0.2">
      <c r="A184" s="67" t="s">
        <v>115</v>
      </c>
      <c r="B184" s="54" t="s">
        <v>55</v>
      </c>
      <c r="C184" s="56">
        <v>219</v>
      </c>
      <c r="D184" s="56">
        <v>200</v>
      </c>
      <c r="E184" s="56">
        <v>222</v>
      </c>
      <c r="F184" s="56">
        <v>230</v>
      </c>
      <c r="G184" s="56">
        <v>230</v>
      </c>
      <c r="H184" s="56">
        <v>230</v>
      </c>
      <c r="I184" s="56">
        <v>230</v>
      </c>
      <c r="J184" s="56">
        <v>230</v>
      </c>
      <c r="K184" s="56">
        <v>230</v>
      </c>
    </row>
    <row r="185" spans="1:11" s="50" customFormat="1" x14ac:dyDescent="0.2">
      <c r="A185" s="72" t="s">
        <v>50</v>
      </c>
      <c r="B185" s="54" t="s">
        <v>55</v>
      </c>
      <c r="C185" s="52">
        <f>C187+C188</f>
        <v>48</v>
      </c>
      <c r="D185" s="52">
        <f t="shared" ref="D185:K185" si="103">D187+D188</f>
        <v>46</v>
      </c>
      <c r="E185" s="52">
        <f t="shared" si="103"/>
        <v>46</v>
      </c>
      <c r="F185" s="52">
        <f t="shared" si="103"/>
        <v>46</v>
      </c>
      <c r="G185" s="52">
        <f t="shared" si="103"/>
        <v>46</v>
      </c>
      <c r="H185" s="52">
        <f t="shared" si="103"/>
        <v>46</v>
      </c>
      <c r="I185" s="52">
        <f t="shared" si="103"/>
        <v>46</v>
      </c>
      <c r="J185" s="52">
        <f t="shared" si="103"/>
        <v>46</v>
      </c>
      <c r="K185" s="52">
        <f t="shared" si="103"/>
        <v>46</v>
      </c>
    </row>
    <row r="186" spans="1:11" s="50" customFormat="1" x14ac:dyDescent="0.2">
      <c r="A186" s="51" t="s">
        <v>10</v>
      </c>
      <c r="B186" s="54" t="s">
        <v>1</v>
      </c>
      <c r="C186" s="82">
        <v>102.1</v>
      </c>
      <c r="D186" s="82">
        <f>D185/C185*100</f>
        <v>95.833333333333343</v>
      </c>
      <c r="E186" s="82">
        <f t="shared" ref="E186:F186" si="104">E185/D185*100</f>
        <v>100</v>
      </c>
      <c r="F186" s="82">
        <f t="shared" si="104"/>
        <v>100</v>
      </c>
      <c r="G186" s="82">
        <f>G185/E185*100</f>
        <v>100</v>
      </c>
      <c r="H186" s="82">
        <f>H185/F185*100</f>
        <v>100</v>
      </c>
      <c r="I186" s="82">
        <f>I185/G185*100</f>
        <v>100</v>
      </c>
      <c r="J186" s="82">
        <f>J185/H185*100</f>
        <v>100</v>
      </c>
      <c r="K186" s="82">
        <f>K185/I185*100</f>
        <v>100</v>
      </c>
    </row>
    <row r="187" spans="1:11" s="50" customFormat="1" ht="25.5" x14ac:dyDescent="0.2">
      <c r="A187" s="86" t="s">
        <v>120</v>
      </c>
      <c r="B187" s="54" t="s">
        <v>55</v>
      </c>
      <c r="C187" s="52">
        <v>25</v>
      </c>
      <c r="D187" s="52">
        <v>26</v>
      </c>
      <c r="E187" s="52">
        <v>27</v>
      </c>
      <c r="F187" s="52">
        <v>25</v>
      </c>
      <c r="G187" s="52">
        <v>25</v>
      </c>
      <c r="H187" s="52">
        <v>26</v>
      </c>
      <c r="I187" s="52">
        <v>26</v>
      </c>
      <c r="J187" s="52">
        <v>26</v>
      </c>
      <c r="K187" s="52">
        <v>26</v>
      </c>
    </row>
    <row r="188" spans="1:11" s="50" customFormat="1" x14ac:dyDescent="0.2">
      <c r="A188" s="72" t="s">
        <v>49</v>
      </c>
      <c r="B188" s="54" t="s">
        <v>55</v>
      </c>
      <c r="C188" s="52">
        <v>23</v>
      </c>
      <c r="D188" s="52">
        <v>20</v>
      </c>
      <c r="E188" s="52">
        <v>19</v>
      </c>
      <c r="F188" s="52">
        <v>21</v>
      </c>
      <c r="G188" s="52">
        <v>21</v>
      </c>
      <c r="H188" s="52">
        <v>20</v>
      </c>
      <c r="I188" s="52">
        <v>20</v>
      </c>
      <c r="J188" s="52">
        <v>20</v>
      </c>
      <c r="K188" s="52">
        <v>20</v>
      </c>
    </row>
    <row r="189" spans="1:11" s="50" customFormat="1" ht="27" x14ac:dyDescent="0.2">
      <c r="A189" s="53" t="s">
        <v>32</v>
      </c>
      <c r="B189" s="54" t="s">
        <v>55</v>
      </c>
      <c r="C189" s="52">
        <f>C191+C193</f>
        <v>21</v>
      </c>
      <c r="D189" s="52">
        <f t="shared" ref="D189:K189" si="105">D191+D193</f>
        <v>21</v>
      </c>
      <c r="E189" s="52">
        <f t="shared" si="105"/>
        <v>21</v>
      </c>
      <c r="F189" s="52">
        <f t="shared" si="105"/>
        <v>21</v>
      </c>
      <c r="G189" s="52">
        <f t="shared" si="105"/>
        <v>21</v>
      </c>
      <c r="H189" s="52">
        <f t="shared" si="105"/>
        <v>21</v>
      </c>
      <c r="I189" s="52">
        <f t="shared" si="105"/>
        <v>21</v>
      </c>
      <c r="J189" s="52">
        <f t="shared" si="105"/>
        <v>21</v>
      </c>
      <c r="K189" s="52">
        <f t="shared" si="105"/>
        <v>21</v>
      </c>
    </row>
    <row r="190" spans="1:11" s="50" customFormat="1" x14ac:dyDescent="0.2">
      <c r="A190" s="51" t="s">
        <v>10</v>
      </c>
      <c r="B190" s="54" t="s">
        <v>1</v>
      </c>
      <c r="C190" s="82">
        <v>95.5</v>
      </c>
      <c r="D190" s="82">
        <f>D189/C189*100</f>
        <v>100</v>
      </c>
      <c r="E190" s="82">
        <f t="shared" ref="E190:F190" si="106">E189/D189*100</f>
        <v>100</v>
      </c>
      <c r="F190" s="82">
        <f t="shared" si="106"/>
        <v>100</v>
      </c>
      <c r="G190" s="82">
        <f>G189/E189*100</f>
        <v>100</v>
      </c>
      <c r="H190" s="82">
        <f>H189/F189*100</f>
        <v>100</v>
      </c>
      <c r="I190" s="82">
        <f>I189/G189*100</f>
        <v>100</v>
      </c>
      <c r="J190" s="82">
        <f>J189/H189*100</f>
        <v>100</v>
      </c>
      <c r="K190" s="82">
        <f>K189/I189*100</f>
        <v>100</v>
      </c>
    </row>
    <row r="191" spans="1:11" s="50" customFormat="1" ht="38.25" x14ac:dyDescent="0.2">
      <c r="A191" s="72" t="s">
        <v>51</v>
      </c>
      <c r="B191" s="54" t="s">
        <v>55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</row>
    <row r="192" spans="1:11" s="50" customFormat="1" x14ac:dyDescent="0.2">
      <c r="A192" s="51" t="s">
        <v>10</v>
      </c>
      <c r="B192" s="54" t="s">
        <v>1</v>
      </c>
      <c r="C192" s="82">
        <v>0</v>
      </c>
      <c r="D192" s="82">
        <v>0</v>
      </c>
      <c r="E192" s="82">
        <v>0</v>
      </c>
      <c r="F192" s="82">
        <v>0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</row>
    <row r="193" spans="1:11" s="50" customFormat="1" x14ac:dyDescent="0.2">
      <c r="A193" s="72" t="s">
        <v>50</v>
      </c>
      <c r="B193" s="54" t="s">
        <v>55</v>
      </c>
      <c r="C193" s="77">
        <v>21</v>
      </c>
      <c r="D193" s="77">
        <v>21</v>
      </c>
      <c r="E193" s="77">
        <v>21</v>
      </c>
      <c r="F193" s="77">
        <v>21</v>
      </c>
      <c r="G193" s="77">
        <v>21</v>
      </c>
      <c r="H193" s="77">
        <v>21</v>
      </c>
      <c r="I193" s="77">
        <v>21</v>
      </c>
      <c r="J193" s="77">
        <v>21</v>
      </c>
      <c r="K193" s="77">
        <v>21</v>
      </c>
    </row>
    <row r="194" spans="1:11" s="50" customFormat="1" x14ac:dyDescent="0.2">
      <c r="A194" s="51" t="s">
        <v>10</v>
      </c>
      <c r="B194" s="54" t="s">
        <v>1</v>
      </c>
      <c r="C194" s="82">
        <v>95.5</v>
      </c>
      <c r="D194" s="82">
        <f>D193/C193*100</f>
        <v>100</v>
      </c>
      <c r="E194" s="82">
        <f t="shared" ref="E194:F194" si="107">E193/D193*100</f>
        <v>100</v>
      </c>
      <c r="F194" s="82">
        <f t="shared" si="107"/>
        <v>100</v>
      </c>
      <c r="G194" s="82">
        <f>G193/E193*100</f>
        <v>100</v>
      </c>
      <c r="H194" s="82">
        <f>H193/F193*100</f>
        <v>100</v>
      </c>
      <c r="I194" s="82">
        <f>I193/G193*100</f>
        <v>100</v>
      </c>
      <c r="J194" s="82">
        <f>J193/H193*100</f>
        <v>100</v>
      </c>
      <c r="K194" s="82">
        <f>K193/I193*100</f>
        <v>100</v>
      </c>
    </row>
    <row r="195" spans="1:11" s="50" customFormat="1" ht="13.5" x14ac:dyDescent="0.2">
      <c r="A195" s="53" t="s">
        <v>33</v>
      </c>
      <c r="B195" s="54" t="s">
        <v>55</v>
      </c>
      <c r="C195" s="52">
        <f>C197+C199</f>
        <v>198</v>
      </c>
      <c r="D195" s="52">
        <f t="shared" ref="D195:K195" si="108">D197+D199</f>
        <v>198</v>
      </c>
      <c r="E195" s="52">
        <f t="shared" si="108"/>
        <v>199</v>
      </c>
      <c r="F195" s="52">
        <f t="shared" si="108"/>
        <v>199</v>
      </c>
      <c r="G195" s="52">
        <f t="shared" si="108"/>
        <v>199</v>
      </c>
      <c r="H195" s="52">
        <f t="shared" si="108"/>
        <v>199</v>
      </c>
      <c r="I195" s="52">
        <f t="shared" si="108"/>
        <v>199</v>
      </c>
      <c r="J195" s="52">
        <f t="shared" si="108"/>
        <v>199</v>
      </c>
      <c r="K195" s="52">
        <f t="shared" si="108"/>
        <v>199</v>
      </c>
    </row>
    <row r="196" spans="1:11" s="50" customFormat="1" x14ac:dyDescent="0.2">
      <c r="A196" s="51" t="s">
        <v>10</v>
      </c>
      <c r="B196" s="54" t="s">
        <v>1</v>
      </c>
      <c r="C196" s="82">
        <v>99.5</v>
      </c>
      <c r="D196" s="82">
        <f>D195/C195*100</f>
        <v>100</v>
      </c>
      <c r="E196" s="82">
        <f t="shared" ref="E196:F196" si="109">E195/D195*100</f>
        <v>100.50505050505049</v>
      </c>
      <c r="F196" s="82">
        <f t="shared" si="109"/>
        <v>100</v>
      </c>
      <c r="G196" s="82">
        <f>G195/E195*100</f>
        <v>100</v>
      </c>
      <c r="H196" s="82">
        <f>H195/F195*100</f>
        <v>100</v>
      </c>
      <c r="I196" s="82">
        <f>I195/G195*100</f>
        <v>100</v>
      </c>
      <c r="J196" s="82">
        <f>J195/H195*100</f>
        <v>100</v>
      </c>
      <c r="K196" s="82">
        <f>K195/I195*100</f>
        <v>100</v>
      </c>
    </row>
    <row r="197" spans="1:11" s="50" customFormat="1" ht="38.25" x14ac:dyDescent="0.2">
      <c r="A197" s="72" t="s">
        <v>51</v>
      </c>
      <c r="B197" s="54" t="s">
        <v>55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</row>
    <row r="198" spans="1:11" s="50" customFormat="1" x14ac:dyDescent="0.2">
      <c r="A198" s="51" t="s">
        <v>10</v>
      </c>
      <c r="B198" s="54" t="s">
        <v>1</v>
      </c>
      <c r="C198" s="82">
        <v>0</v>
      </c>
      <c r="D198" s="82">
        <v>0</v>
      </c>
      <c r="E198" s="82">
        <v>0</v>
      </c>
      <c r="F198" s="82">
        <v>0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</row>
    <row r="199" spans="1:11" s="50" customFormat="1" x14ac:dyDescent="0.2">
      <c r="A199" s="72" t="s">
        <v>50</v>
      </c>
      <c r="B199" s="54" t="s">
        <v>55</v>
      </c>
      <c r="C199" s="52">
        <f>C201+C202</f>
        <v>198</v>
      </c>
      <c r="D199" s="52">
        <f t="shared" ref="D199:K199" si="110">D201+D202</f>
        <v>198</v>
      </c>
      <c r="E199" s="52">
        <f t="shared" si="110"/>
        <v>199</v>
      </c>
      <c r="F199" s="52">
        <f t="shared" si="110"/>
        <v>199</v>
      </c>
      <c r="G199" s="52">
        <f t="shared" si="110"/>
        <v>199</v>
      </c>
      <c r="H199" s="52">
        <f t="shared" si="110"/>
        <v>199</v>
      </c>
      <c r="I199" s="52">
        <f t="shared" si="110"/>
        <v>199</v>
      </c>
      <c r="J199" s="52">
        <f t="shared" si="110"/>
        <v>199</v>
      </c>
      <c r="K199" s="52">
        <f t="shared" si="110"/>
        <v>199</v>
      </c>
    </row>
    <row r="200" spans="1:11" s="50" customFormat="1" x14ac:dyDescent="0.2">
      <c r="A200" s="51" t="s">
        <v>10</v>
      </c>
      <c r="B200" s="54" t="s">
        <v>1</v>
      </c>
      <c r="C200" s="82">
        <v>99.5</v>
      </c>
      <c r="D200" s="82">
        <f>D199/C199*100</f>
        <v>100</v>
      </c>
      <c r="E200" s="82">
        <f t="shared" ref="E200:F200" si="111">E199/D199*100</f>
        <v>100.50505050505049</v>
      </c>
      <c r="F200" s="82">
        <f t="shared" si="111"/>
        <v>100</v>
      </c>
      <c r="G200" s="82">
        <f>G199/E199*100</f>
        <v>100</v>
      </c>
      <c r="H200" s="82">
        <f>H199/F199*100</f>
        <v>100</v>
      </c>
      <c r="I200" s="82">
        <f>I199/G199*100</f>
        <v>100</v>
      </c>
      <c r="J200" s="82">
        <f>J199/H199*100</f>
        <v>100</v>
      </c>
      <c r="K200" s="82">
        <f>K199/I199*100</f>
        <v>100</v>
      </c>
    </row>
    <row r="201" spans="1:11" s="50" customFormat="1" x14ac:dyDescent="0.2">
      <c r="A201" s="86" t="s">
        <v>146</v>
      </c>
      <c r="B201" s="54" t="s">
        <v>55</v>
      </c>
      <c r="C201" s="52">
        <v>86</v>
      </c>
      <c r="D201" s="52">
        <v>93</v>
      </c>
      <c r="E201" s="52">
        <v>95</v>
      </c>
      <c r="F201" s="52">
        <v>96</v>
      </c>
      <c r="G201" s="52">
        <v>96</v>
      </c>
      <c r="H201" s="52">
        <v>97</v>
      </c>
      <c r="I201" s="52">
        <v>97</v>
      </c>
      <c r="J201" s="52">
        <v>98</v>
      </c>
      <c r="K201" s="52">
        <v>98</v>
      </c>
    </row>
    <row r="202" spans="1:11" s="50" customFormat="1" x14ac:dyDescent="0.2">
      <c r="A202" s="72" t="s">
        <v>49</v>
      </c>
      <c r="B202" s="54" t="s">
        <v>55</v>
      </c>
      <c r="C202" s="52">
        <v>112</v>
      </c>
      <c r="D202" s="52">
        <v>105</v>
      </c>
      <c r="E202" s="52">
        <v>104</v>
      </c>
      <c r="F202" s="52">
        <v>103</v>
      </c>
      <c r="G202" s="52">
        <v>103</v>
      </c>
      <c r="H202" s="52">
        <v>102</v>
      </c>
      <c r="I202" s="52">
        <v>102</v>
      </c>
      <c r="J202" s="52">
        <v>101</v>
      </c>
      <c r="K202" s="52">
        <v>101</v>
      </c>
    </row>
    <row r="203" spans="1:11" s="50" customFormat="1" ht="13.5" x14ac:dyDescent="0.2">
      <c r="A203" s="53" t="s">
        <v>34</v>
      </c>
      <c r="B203" s="54" t="s">
        <v>55</v>
      </c>
      <c r="C203" s="52">
        <f>C205+C208</f>
        <v>1</v>
      </c>
      <c r="D203" s="52">
        <f t="shared" ref="D203:K203" si="112">D205+D208</f>
        <v>22</v>
      </c>
      <c r="E203" s="52">
        <f t="shared" si="112"/>
        <v>23</v>
      </c>
      <c r="F203" s="52">
        <f t="shared" si="112"/>
        <v>23</v>
      </c>
      <c r="G203" s="52">
        <f t="shared" si="112"/>
        <v>23</v>
      </c>
      <c r="H203" s="52">
        <f t="shared" si="112"/>
        <v>23</v>
      </c>
      <c r="I203" s="52">
        <f t="shared" si="112"/>
        <v>23</v>
      </c>
      <c r="J203" s="52">
        <f t="shared" si="112"/>
        <v>23</v>
      </c>
      <c r="K203" s="52">
        <f t="shared" si="112"/>
        <v>23</v>
      </c>
    </row>
    <row r="204" spans="1:11" s="50" customFormat="1" x14ac:dyDescent="0.2">
      <c r="A204" s="51" t="s">
        <v>10</v>
      </c>
      <c r="B204" s="54" t="s">
        <v>1</v>
      </c>
      <c r="C204" s="82">
        <v>100</v>
      </c>
      <c r="D204" s="82">
        <f>D203/C203*100</f>
        <v>2200</v>
      </c>
      <c r="E204" s="82">
        <f t="shared" ref="E204:F204" si="113">E203/D203*100</f>
        <v>104.54545454545455</v>
      </c>
      <c r="F204" s="82">
        <f t="shared" si="113"/>
        <v>100</v>
      </c>
      <c r="G204" s="82">
        <f>G203/E203*100</f>
        <v>100</v>
      </c>
      <c r="H204" s="82">
        <f>H203/F203*100</f>
        <v>100</v>
      </c>
      <c r="I204" s="82">
        <f>I203/G203*100</f>
        <v>100</v>
      </c>
      <c r="J204" s="82">
        <f>J203/H203*100</f>
        <v>100</v>
      </c>
      <c r="K204" s="82">
        <f>K203/I203*100</f>
        <v>100</v>
      </c>
    </row>
    <row r="205" spans="1:11" s="50" customFormat="1" ht="38.25" x14ac:dyDescent="0.2">
      <c r="A205" s="72" t="s">
        <v>51</v>
      </c>
      <c r="B205" s="54" t="s">
        <v>55</v>
      </c>
      <c r="C205" s="52">
        <f>C207</f>
        <v>0</v>
      </c>
      <c r="D205" s="52">
        <f t="shared" ref="D205:K205" si="114">D207</f>
        <v>17</v>
      </c>
      <c r="E205" s="52">
        <f t="shared" si="114"/>
        <v>17</v>
      </c>
      <c r="F205" s="52">
        <f t="shared" si="114"/>
        <v>17</v>
      </c>
      <c r="G205" s="52">
        <f t="shared" si="114"/>
        <v>17</v>
      </c>
      <c r="H205" s="52">
        <f t="shared" si="114"/>
        <v>17</v>
      </c>
      <c r="I205" s="52">
        <f t="shared" si="114"/>
        <v>17</v>
      </c>
      <c r="J205" s="52">
        <f t="shared" si="114"/>
        <v>17</v>
      </c>
      <c r="K205" s="52">
        <f t="shared" si="114"/>
        <v>17</v>
      </c>
    </row>
    <row r="206" spans="1:11" s="50" customFormat="1" x14ac:dyDescent="0.2">
      <c r="A206" s="51" t="s">
        <v>10</v>
      </c>
      <c r="B206" s="54" t="s">
        <v>1</v>
      </c>
      <c r="C206" s="82">
        <v>0</v>
      </c>
      <c r="D206" s="82">
        <v>100</v>
      </c>
      <c r="E206" s="82">
        <f>E205/D205*100</f>
        <v>100</v>
      </c>
      <c r="F206" s="82">
        <f>F205/E205*100</f>
        <v>100</v>
      </c>
      <c r="G206" s="82">
        <f>G205/E205*100</f>
        <v>100</v>
      </c>
      <c r="H206" s="82">
        <f>H205/F205*100</f>
        <v>100</v>
      </c>
      <c r="I206" s="82">
        <f>I205/G205*100</f>
        <v>100</v>
      </c>
      <c r="J206" s="82">
        <f>J205/H205*100</f>
        <v>100</v>
      </c>
      <c r="K206" s="82">
        <f>K205/I205*100</f>
        <v>100</v>
      </c>
    </row>
    <row r="207" spans="1:11" s="50" customFormat="1" ht="25.5" x14ac:dyDescent="0.2">
      <c r="A207" s="67" t="s">
        <v>84</v>
      </c>
      <c r="B207" s="54" t="s">
        <v>55</v>
      </c>
      <c r="C207" s="52">
        <v>0</v>
      </c>
      <c r="D207" s="52">
        <v>17</v>
      </c>
      <c r="E207" s="52">
        <v>17</v>
      </c>
      <c r="F207" s="52">
        <v>17</v>
      </c>
      <c r="G207" s="52">
        <v>17</v>
      </c>
      <c r="H207" s="52">
        <v>17</v>
      </c>
      <c r="I207" s="52">
        <v>17</v>
      </c>
      <c r="J207" s="52">
        <v>17</v>
      </c>
      <c r="K207" s="52">
        <v>17</v>
      </c>
    </row>
    <row r="208" spans="1:11" s="50" customFormat="1" x14ac:dyDescent="0.2">
      <c r="A208" s="72" t="s">
        <v>50</v>
      </c>
      <c r="B208" s="54" t="s">
        <v>55</v>
      </c>
      <c r="C208" s="77">
        <v>1</v>
      </c>
      <c r="D208" s="77">
        <v>5</v>
      </c>
      <c r="E208" s="77">
        <v>6</v>
      </c>
      <c r="F208" s="77">
        <v>6</v>
      </c>
      <c r="G208" s="77">
        <v>6</v>
      </c>
      <c r="H208" s="77">
        <v>6</v>
      </c>
      <c r="I208" s="77">
        <v>6</v>
      </c>
      <c r="J208" s="77">
        <v>6</v>
      </c>
      <c r="K208" s="77">
        <v>6</v>
      </c>
    </row>
    <row r="209" spans="1:11" s="50" customFormat="1" x14ac:dyDescent="0.2">
      <c r="A209" s="51" t="s">
        <v>10</v>
      </c>
      <c r="B209" s="54" t="s">
        <v>1</v>
      </c>
      <c r="C209" s="82">
        <v>100</v>
      </c>
      <c r="D209" s="82">
        <f>D208/C208*100</f>
        <v>500</v>
      </c>
      <c r="E209" s="82">
        <f>E208/D208*100</f>
        <v>120</v>
      </c>
      <c r="F209" s="82">
        <f>F208/E208*100</f>
        <v>100</v>
      </c>
      <c r="G209" s="82">
        <f>G208/E208*100</f>
        <v>100</v>
      </c>
      <c r="H209" s="82">
        <f>H208/F208*100</f>
        <v>100</v>
      </c>
      <c r="I209" s="82">
        <f>I208/G208*100</f>
        <v>100</v>
      </c>
      <c r="J209" s="82">
        <f>J208/H208*100</f>
        <v>100</v>
      </c>
      <c r="K209" s="82">
        <f>K208/I208*100</f>
        <v>100</v>
      </c>
    </row>
    <row r="210" spans="1:11" s="50" customFormat="1" ht="27" x14ac:dyDescent="0.2">
      <c r="A210" s="53" t="s">
        <v>35</v>
      </c>
      <c r="B210" s="54" t="s">
        <v>55</v>
      </c>
      <c r="C210" s="52">
        <f>C212+C214</f>
        <v>95</v>
      </c>
      <c r="D210" s="52">
        <f t="shared" ref="D210:K210" si="115">D212+D214</f>
        <v>110</v>
      </c>
      <c r="E210" s="52">
        <f t="shared" si="115"/>
        <v>110</v>
      </c>
      <c r="F210" s="52">
        <f t="shared" si="115"/>
        <v>110</v>
      </c>
      <c r="G210" s="52">
        <f t="shared" si="115"/>
        <v>110</v>
      </c>
      <c r="H210" s="52">
        <f t="shared" si="115"/>
        <v>110</v>
      </c>
      <c r="I210" s="52">
        <f t="shared" si="115"/>
        <v>110</v>
      </c>
      <c r="J210" s="52">
        <f t="shared" si="115"/>
        <v>110</v>
      </c>
      <c r="K210" s="52">
        <f t="shared" si="115"/>
        <v>110</v>
      </c>
    </row>
    <row r="211" spans="1:11" s="50" customFormat="1" x14ac:dyDescent="0.2">
      <c r="A211" s="51" t="s">
        <v>10</v>
      </c>
      <c r="B211" s="54" t="s">
        <v>1</v>
      </c>
      <c r="C211" s="82">
        <v>97.9</v>
      </c>
      <c r="D211" s="82">
        <f>D210/C210*100</f>
        <v>115.78947368421053</v>
      </c>
      <c r="E211" s="82">
        <f t="shared" ref="E211:F211" si="116">E210/D210*100</f>
        <v>100</v>
      </c>
      <c r="F211" s="82">
        <f t="shared" si="116"/>
        <v>100</v>
      </c>
      <c r="G211" s="82">
        <f>G210/E210*100</f>
        <v>100</v>
      </c>
      <c r="H211" s="82">
        <f>H210/F210*100</f>
        <v>100</v>
      </c>
      <c r="I211" s="82">
        <f>I210/G210*100</f>
        <v>100</v>
      </c>
      <c r="J211" s="82">
        <f>J210/H210*100</f>
        <v>100</v>
      </c>
      <c r="K211" s="82">
        <f>K210/I210*100</f>
        <v>100</v>
      </c>
    </row>
    <row r="212" spans="1:11" s="50" customFormat="1" ht="38.25" x14ac:dyDescent="0.2">
      <c r="A212" s="72" t="s">
        <v>51</v>
      </c>
      <c r="B212" s="54" t="s">
        <v>55</v>
      </c>
      <c r="C212" s="52">
        <v>16</v>
      </c>
      <c r="D212" s="52">
        <v>17</v>
      </c>
      <c r="E212" s="52">
        <v>17</v>
      </c>
      <c r="F212" s="52">
        <v>17</v>
      </c>
      <c r="G212" s="52">
        <v>17</v>
      </c>
      <c r="H212" s="52">
        <v>17</v>
      </c>
      <c r="I212" s="52">
        <v>17</v>
      </c>
      <c r="J212" s="52">
        <v>17</v>
      </c>
      <c r="K212" s="52">
        <v>17</v>
      </c>
    </row>
    <row r="213" spans="1:11" s="50" customFormat="1" x14ac:dyDescent="0.2">
      <c r="A213" s="51" t="s">
        <v>10</v>
      </c>
      <c r="B213" s="54" t="s">
        <v>1</v>
      </c>
      <c r="C213" s="82">
        <v>84.2</v>
      </c>
      <c r="D213" s="82">
        <f>D212/C212*100</f>
        <v>106.25</v>
      </c>
      <c r="E213" s="82">
        <f t="shared" ref="E213:F213" si="117">E212/D212*100</f>
        <v>100</v>
      </c>
      <c r="F213" s="82">
        <f t="shared" si="117"/>
        <v>100</v>
      </c>
      <c r="G213" s="82">
        <f>G212/E212*100</f>
        <v>100</v>
      </c>
      <c r="H213" s="82">
        <f>H212/F212*100</f>
        <v>100</v>
      </c>
      <c r="I213" s="82">
        <f>I212/G212*100</f>
        <v>100</v>
      </c>
      <c r="J213" s="82">
        <f>J212/H212*100</f>
        <v>100</v>
      </c>
      <c r="K213" s="82">
        <f>K212/I212*100</f>
        <v>100</v>
      </c>
    </row>
    <row r="214" spans="1:11" s="50" customFormat="1" x14ac:dyDescent="0.2">
      <c r="A214" s="72" t="s">
        <v>50</v>
      </c>
      <c r="B214" s="54" t="s">
        <v>55</v>
      </c>
      <c r="C214" s="77">
        <v>79</v>
      </c>
      <c r="D214" s="77">
        <v>93</v>
      </c>
      <c r="E214" s="77">
        <v>93</v>
      </c>
      <c r="F214" s="77">
        <v>93</v>
      </c>
      <c r="G214" s="77">
        <v>93</v>
      </c>
      <c r="H214" s="77">
        <v>93</v>
      </c>
      <c r="I214" s="77">
        <v>93</v>
      </c>
      <c r="J214" s="77">
        <v>93</v>
      </c>
      <c r="K214" s="77">
        <v>93</v>
      </c>
    </row>
    <row r="215" spans="1:11" s="50" customFormat="1" x14ac:dyDescent="0.2">
      <c r="A215" s="51" t="s">
        <v>10</v>
      </c>
      <c r="B215" s="54" t="s">
        <v>1</v>
      </c>
      <c r="C215" s="82">
        <v>101.3</v>
      </c>
      <c r="D215" s="82">
        <f>D214/C214*100</f>
        <v>117.72151898734178</v>
      </c>
      <c r="E215" s="82">
        <f t="shared" ref="E215:F215" si="118">E214/D214*100</f>
        <v>100</v>
      </c>
      <c r="F215" s="82">
        <f t="shared" si="118"/>
        <v>100</v>
      </c>
      <c r="G215" s="82">
        <f>G214/E214*100</f>
        <v>100</v>
      </c>
      <c r="H215" s="82">
        <f>H214/F214*100</f>
        <v>100</v>
      </c>
      <c r="I215" s="82">
        <f>I214/G214*100</f>
        <v>100</v>
      </c>
      <c r="J215" s="82">
        <f>J214/H214*100</f>
        <v>100</v>
      </c>
      <c r="K215" s="82">
        <f>K214/I214*100</f>
        <v>100</v>
      </c>
    </row>
    <row r="216" spans="1:11" s="50" customFormat="1" ht="51" x14ac:dyDescent="0.2">
      <c r="A216" s="76" t="s">
        <v>36</v>
      </c>
      <c r="B216" s="54" t="s">
        <v>55</v>
      </c>
      <c r="C216" s="52">
        <f>C218+C226</f>
        <v>1937</v>
      </c>
      <c r="D216" s="52">
        <f t="shared" ref="D216:K216" si="119">D218+D226</f>
        <v>1519</v>
      </c>
      <c r="E216" s="52">
        <f t="shared" si="119"/>
        <v>1605</v>
      </c>
      <c r="F216" s="52">
        <f t="shared" si="119"/>
        <v>1597</v>
      </c>
      <c r="G216" s="52">
        <f t="shared" si="119"/>
        <v>1605</v>
      </c>
      <c r="H216" s="52">
        <f t="shared" si="119"/>
        <v>1597</v>
      </c>
      <c r="I216" s="52">
        <f t="shared" si="119"/>
        <v>1606</v>
      </c>
      <c r="J216" s="52">
        <f t="shared" si="119"/>
        <v>1597</v>
      </c>
      <c r="K216" s="52">
        <f t="shared" si="119"/>
        <v>1607</v>
      </c>
    </row>
    <row r="217" spans="1:11" s="50" customFormat="1" x14ac:dyDescent="0.2">
      <c r="A217" s="71" t="s">
        <v>10</v>
      </c>
      <c r="B217" s="54" t="s">
        <v>1</v>
      </c>
      <c r="C217" s="82">
        <v>103</v>
      </c>
      <c r="D217" s="82">
        <f>D216/C216*100</f>
        <v>78.420237480640168</v>
      </c>
      <c r="E217" s="82">
        <f t="shared" ref="E217:F217" si="120">E216/D216*100</f>
        <v>105.66161948650428</v>
      </c>
      <c r="F217" s="82">
        <f t="shared" si="120"/>
        <v>99.501557632398757</v>
      </c>
      <c r="G217" s="82">
        <f>G216/E216*100</f>
        <v>100</v>
      </c>
      <c r="H217" s="82">
        <f>H216/F216*100</f>
        <v>100</v>
      </c>
      <c r="I217" s="82">
        <f>I216/G216*100</f>
        <v>100.06230529595015</v>
      </c>
      <c r="J217" s="82">
        <f>J216/H216*100</f>
        <v>100</v>
      </c>
      <c r="K217" s="82">
        <f>K216/I216*100</f>
        <v>100.06226650062267</v>
      </c>
    </row>
    <row r="218" spans="1:11" s="50" customFormat="1" ht="38.25" x14ac:dyDescent="0.2">
      <c r="A218" s="72" t="s">
        <v>51</v>
      </c>
      <c r="B218" s="54" t="s">
        <v>55</v>
      </c>
      <c r="C218" s="52">
        <f t="shared" ref="C218:K218" si="121">SUM(C220:C225)</f>
        <v>1906</v>
      </c>
      <c r="D218" s="52">
        <f t="shared" si="121"/>
        <v>1471</v>
      </c>
      <c r="E218" s="52">
        <f t="shared" si="121"/>
        <v>1557</v>
      </c>
      <c r="F218" s="52">
        <f t="shared" si="121"/>
        <v>1549</v>
      </c>
      <c r="G218" s="52">
        <f t="shared" si="121"/>
        <v>1557</v>
      </c>
      <c r="H218" s="52">
        <f t="shared" si="121"/>
        <v>1549</v>
      </c>
      <c r="I218" s="52">
        <f t="shared" si="121"/>
        <v>1557</v>
      </c>
      <c r="J218" s="52">
        <f t="shared" si="121"/>
        <v>1549</v>
      </c>
      <c r="K218" s="52">
        <f t="shared" si="121"/>
        <v>1557</v>
      </c>
    </row>
    <row r="219" spans="1:11" s="50" customFormat="1" x14ac:dyDescent="0.2">
      <c r="A219" s="51" t="s">
        <v>10</v>
      </c>
      <c r="B219" s="54" t="s">
        <v>1</v>
      </c>
      <c r="C219" s="82">
        <v>103.1</v>
      </c>
      <c r="D219" s="82">
        <f>D218/C218*100</f>
        <v>77.177334732423915</v>
      </c>
      <c r="E219" s="82">
        <f t="shared" ref="E219:F219" si="122">E218/D218*100</f>
        <v>105.84636301835486</v>
      </c>
      <c r="F219" s="82">
        <f t="shared" si="122"/>
        <v>99.486191393705852</v>
      </c>
      <c r="G219" s="82">
        <f>G218/E218*100</f>
        <v>100</v>
      </c>
      <c r="H219" s="82">
        <f>H218/F218*100</f>
        <v>100</v>
      </c>
      <c r="I219" s="82">
        <f>I218/G218*100</f>
        <v>100</v>
      </c>
      <c r="J219" s="82">
        <f>J218/H218*100</f>
        <v>100</v>
      </c>
      <c r="K219" s="82">
        <f>K218/I218*100</f>
        <v>100</v>
      </c>
    </row>
    <row r="220" spans="1:11" s="50" customFormat="1" ht="25.5" x14ac:dyDescent="0.2">
      <c r="A220" s="67" t="s">
        <v>79</v>
      </c>
      <c r="B220" s="54" t="s">
        <v>55</v>
      </c>
      <c r="C220" s="52">
        <v>19</v>
      </c>
      <c r="D220" s="52"/>
      <c r="E220" s="52"/>
      <c r="F220" s="52"/>
      <c r="G220" s="52"/>
      <c r="H220" s="75"/>
      <c r="I220" s="75"/>
      <c r="J220" s="75"/>
      <c r="K220" s="75"/>
    </row>
    <row r="221" spans="1:11" s="50" customFormat="1" x14ac:dyDescent="0.2">
      <c r="A221" s="71" t="s">
        <v>109</v>
      </c>
      <c r="B221" s="54" t="s">
        <v>55</v>
      </c>
      <c r="C221" s="52">
        <v>160</v>
      </c>
      <c r="D221" s="52">
        <v>145</v>
      </c>
      <c r="E221" s="52">
        <v>150</v>
      </c>
      <c r="F221" s="52">
        <v>150</v>
      </c>
      <c r="G221" s="52">
        <v>150</v>
      </c>
      <c r="H221" s="52">
        <v>150</v>
      </c>
      <c r="I221" s="52">
        <v>150</v>
      </c>
      <c r="J221" s="52">
        <v>150</v>
      </c>
      <c r="K221" s="52">
        <v>150</v>
      </c>
    </row>
    <row r="222" spans="1:11" s="50" customFormat="1" x14ac:dyDescent="0.2">
      <c r="A222" s="71" t="s">
        <v>114</v>
      </c>
      <c r="B222" s="54" t="s">
        <v>55</v>
      </c>
      <c r="C222" s="52">
        <v>727</v>
      </c>
      <c r="D222" s="52">
        <v>678</v>
      </c>
      <c r="E222" s="52">
        <v>713</v>
      </c>
      <c r="F222" s="52">
        <v>710</v>
      </c>
      <c r="G222" s="52">
        <v>712</v>
      </c>
      <c r="H222" s="75">
        <v>710</v>
      </c>
      <c r="I222" s="75">
        <v>712</v>
      </c>
      <c r="J222" s="75">
        <v>710</v>
      </c>
      <c r="K222" s="75">
        <v>712</v>
      </c>
    </row>
    <row r="223" spans="1:11" s="50" customFormat="1" x14ac:dyDescent="0.2">
      <c r="A223" s="71" t="s">
        <v>117</v>
      </c>
      <c r="B223" s="54" t="s">
        <v>55</v>
      </c>
      <c r="C223" s="52">
        <v>635</v>
      </c>
      <c r="D223" s="52">
        <v>620</v>
      </c>
      <c r="E223" s="52">
        <v>665</v>
      </c>
      <c r="F223" s="52">
        <v>660</v>
      </c>
      <c r="G223" s="52">
        <v>665</v>
      </c>
      <c r="H223" s="52">
        <v>660</v>
      </c>
      <c r="I223" s="52">
        <v>665</v>
      </c>
      <c r="J223" s="52">
        <v>660</v>
      </c>
      <c r="K223" s="52">
        <v>665</v>
      </c>
    </row>
    <row r="224" spans="1:11" s="50" customFormat="1" x14ac:dyDescent="0.2">
      <c r="A224" s="87" t="s">
        <v>150</v>
      </c>
      <c r="B224" s="54" t="s">
        <v>55</v>
      </c>
      <c r="C224" s="52">
        <v>27</v>
      </c>
      <c r="D224" s="52">
        <v>28</v>
      </c>
      <c r="E224" s="52">
        <v>29</v>
      </c>
      <c r="F224" s="52">
        <v>29</v>
      </c>
      <c r="G224" s="52">
        <v>30</v>
      </c>
      <c r="H224" s="52">
        <v>29</v>
      </c>
      <c r="I224" s="52">
        <v>30</v>
      </c>
      <c r="J224" s="52">
        <v>29</v>
      </c>
      <c r="K224" s="52">
        <v>30</v>
      </c>
    </row>
    <row r="225" spans="1:11" s="50" customFormat="1" x14ac:dyDescent="0.2">
      <c r="A225" s="72" t="s">
        <v>49</v>
      </c>
      <c r="B225" s="54" t="s">
        <v>55</v>
      </c>
      <c r="C225" s="52">
        <v>338</v>
      </c>
      <c r="D225" s="52"/>
      <c r="E225" s="52"/>
      <c r="F225" s="52"/>
      <c r="G225" s="52"/>
      <c r="H225" s="52"/>
      <c r="I225" s="52"/>
      <c r="J225" s="52"/>
      <c r="K225" s="52"/>
    </row>
    <row r="226" spans="1:11" s="50" customFormat="1" x14ac:dyDescent="0.2">
      <c r="A226" s="72" t="s">
        <v>50</v>
      </c>
      <c r="B226" s="54" t="s">
        <v>55</v>
      </c>
      <c r="C226" s="52">
        <v>31</v>
      </c>
      <c r="D226" s="52">
        <v>48</v>
      </c>
      <c r="E226" s="52">
        <v>48</v>
      </c>
      <c r="F226" s="52">
        <v>48</v>
      </c>
      <c r="G226" s="52">
        <v>48</v>
      </c>
      <c r="H226" s="52">
        <v>48</v>
      </c>
      <c r="I226" s="52">
        <v>49</v>
      </c>
      <c r="J226" s="52">
        <v>48</v>
      </c>
      <c r="K226" s="52">
        <v>50</v>
      </c>
    </row>
    <row r="227" spans="1:11" s="50" customFormat="1" x14ac:dyDescent="0.2">
      <c r="A227" s="51" t="s">
        <v>10</v>
      </c>
      <c r="B227" s="54" t="s">
        <v>1</v>
      </c>
      <c r="C227" s="82">
        <v>96.9</v>
      </c>
      <c r="D227" s="82">
        <f>D226/C226*100</f>
        <v>154.83870967741936</v>
      </c>
      <c r="E227" s="82">
        <f t="shared" ref="E227:F227" si="123">E226/D226*100</f>
        <v>100</v>
      </c>
      <c r="F227" s="82">
        <f t="shared" si="123"/>
        <v>100</v>
      </c>
      <c r="G227" s="82">
        <f>G226/E226*100</f>
        <v>100</v>
      </c>
      <c r="H227" s="82">
        <f>H226/F226*100</f>
        <v>100</v>
      </c>
      <c r="I227" s="82">
        <f>I226/G226*100</f>
        <v>102.08333333333333</v>
      </c>
      <c r="J227" s="82">
        <f>J226/H226*100</f>
        <v>100</v>
      </c>
      <c r="K227" s="82">
        <f>K226/I226*100</f>
        <v>102.04081632653062</v>
      </c>
    </row>
    <row r="228" spans="1:11" s="50" customFormat="1" ht="63.75" x14ac:dyDescent="0.2">
      <c r="A228" s="76" t="s">
        <v>37</v>
      </c>
      <c r="B228" s="54" t="s">
        <v>55</v>
      </c>
      <c r="C228" s="52">
        <f>C230+C234</f>
        <v>711</v>
      </c>
      <c r="D228" s="52">
        <f t="shared" ref="D228:K228" si="124">D230+D234</f>
        <v>1062</v>
      </c>
      <c r="E228" s="52">
        <f t="shared" si="124"/>
        <v>1067</v>
      </c>
      <c r="F228" s="52">
        <f t="shared" si="124"/>
        <v>1068</v>
      </c>
      <c r="G228" s="52">
        <f t="shared" si="124"/>
        <v>1068</v>
      </c>
      <c r="H228" s="52">
        <f t="shared" si="124"/>
        <v>1069</v>
      </c>
      <c r="I228" s="52">
        <f t="shared" si="124"/>
        <v>1074</v>
      </c>
      <c r="J228" s="52">
        <f t="shared" si="124"/>
        <v>1070</v>
      </c>
      <c r="K228" s="52">
        <f t="shared" si="124"/>
        <v>1075</v>
      </c>
    </row>
    <row r="229" spans="1:11" s="50" customFormat="1" x14ac:dyDescent="0.2">
      <c r="A229" s="51" t="s">
        <v>10</v>
      </c>
      <c r="B229" s="54" t="s">
        <v>55</v>
      </c>
      <c r="C229" s="82">
        <v>98.8</v>
      </c>
      <c r="D229" s="82">
        <f>D228/C228*100</f>
        <v>149.36708860759492</v>
      </c>
      <c r="E229" s="82">
        <f t="shared" ref="E229:F229" si="125">E228/D228*100</f>
        <v>100.47080979284368</v>
      </c>
      <c r="F229" s="82">
        <f t="shared" si="125"/>
        <v>100.09372071227742</v>
      </c>
      <c r="G229" s="82">
        <f>G228/E228*100</f>
        <v>100.09372071227742</v>
      </c>
      <c r="H229" s="82">
        <f>H228/F228*100</f>
        <v>100.09363295880149</v>
      </c>
      <c r="I229" s="82">
        <f>I228/G228*100</f>
        <v>100.56179775280899</v>
      </c>
      <c r="J229" s="82">
        <f>J228/H228*100</f>
        <v>100.09354536950421</v>
      </c>
      <c r="K229" s="82">
        <f>K228/I228*100</f>
        <v>100.09310986964618</v>
      </c>
    </row>
    <row r="230" spans="1:11" s="50" customFormat="1" ht="38.25" x14ac:dyDescent="0.2">
      <c r="A230" s="72" t="s">
        <v>51</v>
      </c>
      <c r="B230" s="54" t="s">
        <v>55</v>
      </c>
      <c r="C230" s="52">
        <f>C232+C233</f>
        <v>580</v>
      </c>
      <c r="D230" s="52">
        <f t="shared" ref="D230:K230" si="126">D232+D233</f>
        <v>930</v>
      </c>
      <c r="E230" s="52">
        <f t="shared" si="126"/>
        <v>935</v>
      </c>
      <c r="F230" s="52">
        <f t="shared" si="126"/>
        <v>935</v>
      </c>
      <c r="G230" s="52">
        <f t="shared" si="126"/>
        <v>935</v>
      </c>
      <c r="H230" s="52">
        <f t="shared" si="126"/>
        <v>935</v>
      </c>
      <c r="I230" s="52">
        <f t="shared" si="126"/>
        <v>940</v>
      </c>
      <c r="J230" s="52">
        <f t="shared" si="126"/>
        <v>935</v>
      </c>
      <c r="K230" s="52">
        <f t="shared" si="126"/>
        <v>940</v>
      </c>
    </row>
    <row r="231" spans="1:11" s="50" customFormat="1" x14ac:dyDescent="0.2">
      <c r="A231" s="51" t="s">
        <v>10</v>
      </c>
      <c r="B231" s="54" t="s">
        <v>1</v>
      </c>
      <c r="C231" s="82">
        <v>99</v>
      </c>
      <c r="D231" s="82">
        <f>D230/C230*100</f>
        <v>160.34482758620689</v>
      </c>
      <c r="E231" s="82">
        <f t="shared" ref="E231:F231" si="127">E230/D230*100</f>
        <v>100.53763440860214</v>
      </c>
      <c r="F231" s="82">
        <f t="shared" si="127"/>
        <v>100</v>
      </c>
      <c r="G231" s="82">
        <f>G230/E230*100</f>
        <v>100</v>
      </c>
      <c r="H231" s="82">
        <f>H230/F230*100</f>
        <v>100</v>
      </c>
      <c r="I231" s="82">
        <f>I230/G230*100</f>
        <v>100.53475935828877</v>
      </c>
      <c r="J231" s="82">
        <f>J230/H230*100</f>
        <v>100</v>
      </c>
      <c r="K231" s="82">
        <f>K230/I230*100</f>
        <v>100</v>
      </c>
    </row>
    <row r="232" spans="1:11" s="50" customFormat="1" x14ac:dyDescent="0.2">
      <c r="A232" s="67" t="s">
        <v>80</v>
      </c>
      <c r="B232" s="54" t="s">
        <v>55</v>
      </c>
      <c r="C232" s="52">
        <v>557</v>
      </c>
      <c r="D232" s="52">
        <v>545</v>
      </c>
      <c r="E232" s="52">
        <v>575</v>
      </c>
      <c r="F232" s="52">
        <v>570</v>
      </c>
      <c r="G232" s="52">
        <v>575</v>
      </c>
      <c r="H232" s="75">
        <v>570</v>
      </c>
      <c r="I232" s="75">
        <v>575</v>
      </c>
      <c r="J232" s="75">
        <v>570</v>
      </c>
      <c r="K232" s="75">
        <v>575</v>
      </c>
    </row>
    <row r="233" spans="1:11" s="50" customFormat="1" x14ac:dyDescent="0.2">
      <c r="A233" s="72" t="s">
        <v>49</v>
      </c>
      <c r="B233" s="54" t="s">
        <v>55</v>
      </c>
      <c r="C233" s="52">
        <v>23</v>
      </c>
      <c r="D233" s="52">
        <v>385</v>
      </c>
      <c r="E233" s="52">
        <v>360</v>
      </c>
      <c r="F233" s="52">
        <v>365</v>
      </c>
      <c r="G233" s="52">
        <v>360</v>
      </c>
      <c r="H233" s="52">
        <v>365</v>
      </c>
      <c r="I233" s="52">
        <v>365</v>
      </c>
      <c r="J233" s="52">
        <v>365</v>
      </c>
      <c r="K233" s="52">
        <v>365</v>
      </c>
    </row>
    <row r="234" spans="1:11" s="50" customFormat="1" x14ac:dyDescent="0.2">
      <c r="A234" s="72" t="s">
        <v>50</v>
      </c>
      <c r="B234" s="54" t="s">
        <v>55</v>
      </c>
      <c r="C234" s="52">
        <v>131</v>
      </c>
      <c r="D234" s="52">
        <v>132</v>
      </c>
      <c r="E234" s="52">
        <v>132</v>
      </c>
      <c r="F234" s="52">
        <v>133</v>
      </c>
      <c r="G234" s="52">
        <v>133</v>
      </c>
      <c r="H234" s="52">
        <v>134</v>
      </c>
      <c r="I234" s="52">
        <v>134</v>
      </c>
      <c r="J234" s="52">
        <v>135</v>
      </c>
      <c r="K234" s="52">
        <v>135</v>
      </c>
    </row>
    <row r="235" spans="1:11" s="50" customFormat="1" x14ac:dyDescent="0.2">
      <c r="A235" s="51" t="s">
        <v>10</v>
      </c>
      <c r="B235" s="54" t="s">
        <v>1</v>
      </c>
      <c r="C235" s="82">
        <v>97.8</v>
      </c>
      <c r="D235" s="82">
        <f>D234/C234*100</f>
        <v>100.76335877862594</v>
      </c>
      <c r="E235" s="82">
        <f>E234/D234*100</f>
        <v>100</v>
      </c>
      <c r="F235" s="82">
        <f>F234/E234*100</f>
        <v>100.75757575757575</v>
      </c>
      <c r="G235" s="82">
        <f>G234/E234*100</f>
        <v>100.75757575757575</v>
      </c>
      <c r="H235" s="82">
        <f>H234/F234*100</f>
        <v>100.75187969924812</v>
      </c>
      <c r="I235" s="82">
        <f>I234/G234*100</f>
        <v>100.75187969924812</v>
      </c>
      <c r="J235" s="82">
        <f>J234/H234*100</f>
        <v>100.74626865671641</v>
      </c>
      <c r="K235" s="82">
        <f>K234/I234*100</f>
        <v>100.74626865671641</v>
      </c>
    </row>
    <row r="236" spans="1:11" s="50" customFormat="1" x14ac:dyDescent="0.2">
      <c r="A236" s="76" t="s">
        <v>71</v>
      </c>
      <c r="B236" s="54" t="s">
        <v>55</v>
      </c>
      <c r="C236" s="52">
        <f>C238+C242</f>
        <v>1926</v>
      </c>
      <c r="D236" s="52">
        <f t="shared" ref="D236:K236" si="128">D238+D242</f>
        <v>2089</v>
      </c>
      <c r="E236" s="52">
        <f t="shared" si="128"/>
        <v>2121</v>
      </c>
      <c r="F236" s="52">
        <f t="shared" si="128"/>
        <v>2110</v>
      </c>
      <c r="G236" s="52">
        <f t="shared" si="128"/>
        <v>2112</v>
      </c>
      <c r="H236" s="52">
        <f t="shared" si="128"/>
        <v>2116</v>
      </c>
      <c r="I236" s="52">
        <f t="shared" si="128"/>
        <v>2118</v>
      </c>
      <c r="J236" s="52">
        <f t="shared" si="128"/>
        <v>2122</v>
      </c>
      <c r="K236" s="52">
        <f t="shared" si="128"/>
        <v>2124</v>
      </c>
    </row>
    <row r="237" spans="1:11" s="50" customFormat="1" x14ac:dyDescent="0.2">
      <c r="A237" s="51" t="s">
        <v>10</v>
      </c>
      <c r="B237" s="54" t="s">
        <v>1</v>
      </c>
      <c r="C237" s="82">
        <v>95.8</v>
      </c>
      <c r="D237" s="82">
        <f>D236/C236*100</f>
        <v>108.4631360332295</v>
      </c>
      <c r="E237" s="82">
        <f t="shared" ref="E237:F237" si="129">E236/D236*100</f>
        <v>101.53183341311633</v>
      </c>
      <c r="F237" s="82">
        <f t="shared" si="129"/>
        <v>99.481376709099479</v>
      </c>
      <c r="G237" s="82">
        <f>G236/E236*100</f>
        <v>99.575671852899575</v>
      </c>
      <c r="H237" s="82">
        <f>H236/F236*100</f>
        <v>100.28436018957345</v>
      </c>
      <c r="I237" s="82">
        <f>I236/G236*100</f>
        <v>100.28409090909092</v>
      </c>
      <c r="J237" s="82">
        <f>J236/H236*100</f>
        <v>100.28355387523629</v>
      </c>
      <c r="K237" s="82">
        <f>K236/I236*100</f>
        <v>100.28328611898016</v>
      </c>
    </row>
    <row r="238" spans="1:11" s="50" customFormat="1" ht="38.25" x14ac:dyDescent="0.2">
      <c r="A238" s="72" t="s">
        <v>51</v>
      </c>
      <c r="B238" s="54" t="s">
        <v>55</v>
      </c>
      <c r="C238" s="52">
        <f>C240+C241</f>
        <v>556</v>
      </c>
      <c r="D238" s="52">
        <f t="shared" ref="D238:K238" si="130">D240+D241</f>
        <v>662</v>
      </c>
      <c r="E238" s="52">
        <f t="shared" si="130"/>
        <v>693</v>
      </c>
      <c r="F238" s="52">
        <f t="shared" si="130"/>
        <v>681</v>
      </c>
      <c r="G238" s="52">
        <f t="shared" si="130"/>
        <v>683</v>
      </c>
      <c r="H238" s="52">
        <f t="shared" si="130"/>
        <v>686</v>
      </c>
      <c r="I238" s="52">
        <f t="shared" si="130"/>
        <v>688</v>
      </c>
      <c r="J238" s="52">
        <f t="shared" si="130"/>
        <v>691</v>
      </c>
      <c r="K238" s="52">
        <f t="shared" si="130"/>
        <v>693</v>
      </c>
    </row>
    <row r="239" spans="1:11" s="74" customFormat="1" x14ac:dyDescent="0.2">
      <c r="A239" s="51" t="s">
        <v>10</v>
      </c>
      <c r="B239" s="54" t="s">
        <v>1</v>
      </c>
      <c r="C239" s="82">
        <v>90.3</v>
      </c>
      <c r="D239" s="82">
        <f>D238/C238*100</f>
        <v>119.06474820143885</v>
      </c>
      <c r="E239" s="82">
        <f t="shared" ref="E239:F239" si="131">E238/D238*100</f>
        <v>104.68277945619336</v>
      </c>
      <c r="F239" s="82">
        <f t="shared" si="131"/>
        <v>98.268398268398272</v>
      </c>
      <c r="G239" s="82">
        <f>G238/E238*100</f>
        <v>98.55699855699855</v>
      </c>
      <c r="H239" s="82">
        <f>H238/F238*100</f>
        <v>100.73421439060206</v>
      </c>
      <c r="I239" s="82">
        <f>I238/G238*100</f>
        <v>100.73206442166911</v>
      </c>
      <c r="J239" s="82">
        <f>J238/H238*100</f>
        <v>100.72886297376094</v>
      </c>
      <c r="K239" s="82">
        <f>K238/I238*100</f>
        <v>100.7267441860465</v>
      </c>
    </row>
    <row r="240" spans="1:11" s="50" customFormat="1" ht="25.5" x14ac:dyDescent="0.2">
      <c r="A240" s="67" t="s">
        <v>121</v>
      </c>
      <c r="B240" s="54" t="s">
        <v>55</v>
      </c>
      <c r="C240" s="56">
        <v>283</v>
      </c>
      <c r="D240" s="56">
        <v>293</v>
      </c>
      <c r="E240" s="56">
        <v>323</v>
      </c>
      <c r="F240" s="56">
        <v>321</v>
      </c>
      <c r="G240" s="56">
        <v>323</v>
      </c>
      <c r="H240" s="52">
        <v>321</v>
      </c>
      <c r="I240" s="52">
        <v>323</v>
      </c>
      <c r="J240" s="52">
        <v>321</v>
      </c>
      <c r="K240" s="52">
        <v>323</v>
      </c>
    </row>
    <row r="241" spans="1:11" s="50" customFormat="1" x14ac:dyDescent="0.2">
      <c r="A241" s="72" t="s">
        <v>49</v>
      </c>
      <c r="B241" s="54" t="s">
        <v>55</v>
      </c>
      <c r="C241" s="56">
        <v>273</v>
      </c>
      <c r="D241" s="56">
        <v>369</v>
      </c>
      <c r="E241" s="56">
        <v>370</v>
      </c>
      <c r="F241" s="56">
        <v>360</v>
      </c>
      <c r="G241" s="56">
        <v>360</v>
      </c>
      <c r="H241" s="52">
        <v>365</v>
      </c>
      <c r="I241" s="52">
        <v>365</v>
      </c>
      <c r="J241" s="52">
        <v>370</v>
      </c>
      <c r="K241" s="52">
        <v>370</v>
      </c>
    </row>
    <row r="242" spans="1:11" s="50" customFormat="1" x14ac:dyDescent="0.2">
      <c r="A242" s="72" t="s">
        <v>50</v>
      </c>
      <c r="B242" s="54" t="s">
        <v>55</v>
      </c>
      <c r="C242" s="56">
        <f>SUM(C244:C247)</f>
        <v>1370</v>
      </c>
      <c r="D242" s="56">
        <f t="shared" ref="D242:K242" si="132">SUM(D244:D247)</f>
        <v>1427</v>
      </c>
      <c r="E242" s="56">
        <f t="shared" si="132"/>
        <v>1428</v>
      </c>
      <c r="F242" s="56">
        <f t="shared" si="132"/>
        <v>1429</v>
      </c>
      <c r="G242" s="56">
        <f t="shared" si="132"/>
        <v>1429</v>
      </c>
      <c r="H242" s="56">
        <f t="shared" si="132"/>
        <v>1430</v>
      </c>
      <c r="I242" s="56">
        <f t="shared" si="132"/>
        <v>1430</v>
      </c>
      <c r="J242" s="56">
        <f t="shared" si="132"/>
        <v>1431</v>
      </c>
      <c r="K242" s="56">
        <f t="shared" si="132"/>
        <v>1431</v>
      </c>
    </row>
    <row r="243" spans="1:11" s="50" customFormat="1" x14ac:dyDescent="0.2">
      <c r="A243" s="51" t="s">
        <v>10</v>
      </c>
      <c r="B243" s="54" t="s">
        <v>1</v>
      </c>
      <c r="C243" s="82">
        <v>98.2</v>
      </c>
      <c r="D243" s="82">
        <f>D242/C242*100</f>
        <v>104.16058394160584</v>
      </c>
      <c r="E243" s="82">
        <f t="shared" ref="E243:F243" si="133">E242/D242*100</f>
        <v>100.07007708479327</v>
      </c>
      <c r="F243" s="82">
        <f t="shared" si="133"/>
        <v>100.07002801120449</v>
      </c>
      <c r="G243" s="82">
        <f>G242/E242*100</f>
        <v>100.07002801120449</v>
      </c>
      <c r="H243" s="82">
        <f>H242/F242*100</f>
        <v>100.0699790062981</v>
      </c>
      <c r="I243" s="82">
        <f>I242/G242*100</f>
        <v>100.0699790062981</v>
      </c>
      <c r="J243" s="82">
        <f>J242/H242*100</f>
        <v>100.06993006993008</v>
      </c>
      <c r="K243" s="82">
        <f>K242/I242*100</f>
        <v>100.06993006993008</v>
      </c>
    </row>
    <row r="244" spans="1:11" s="50" customFormat="1" x14ac:dyDescent="0.2">
      <c r="A244" s="86" t="s">
        <v>107</v>
      </c>
      <c r="B244" s="54" t="s">
        <v>55</v>
      </c>
      <c r="C244" s="52">
        <v>73</v>
      </c>
      <c r="D244" s="52">
        <v>60</v>
      </c>
      <c r="E244" s="52">
        <v>50</v>
      </c>
      <c r="F244" s="52">
        <v>55</v>
      </c>
      <c r="G244" s="52">
        <v>55</v>
      </c>
      <c r="H244" s="52">
        <v>60</v>
      </c>
      <c r="I244" s="52">
        <v>60</v>
      </c>
      <c r="J244" s="52">
        <v>65</v>
      </c>
      <c r="K244" s="52">
        <v>65</v>
      </c>
    </row>
    <row r="245" spans="1:11" s="50" customFormat="1" x14ac:dyDescent="0.2">
      <c r="A245" s="86" t="s">
        <v>163</v>
      </c>
      <c r="B245" s="54" t="s">
        <v>55</v>
      </c>
      <c r="C245" s="52">
        <v>46</v>
      </c>
      <c r="D245" s="52">
        <v>47</v>
      </c>
      <c r="E245" s="52">
        <v>50</v>
      </c>
      <c r="F245" s="52">
        <v>54</v>
      </c>
      <c r="G245" s="52">
        <v>54</v>
      </c>
      <c r="H245" s="52">
        <v>56</v>
      </c>
      <c r="I245" s="52">
        <v>56</v>
      </c>
      <c r="J245" s="52">
        <v>58</v>
      </c>
      <c r="K245" s="52">
        <v>58</v>
      </c>
    </row>
    <row r="246" spans="1:11" s="50" customFormat="1" x14ac:dyDescent="0.2">
      <c r="A246" s="86" t="s">
        <v>164</v>
      </c>
      <c r="B246" s="54" t="s">
        <v>55</v>
      </c>
      <c r="C246" s="52">
        <v>63</v>
      </c>
      <c r="D246" s="52">
        <v>70</v>
      </c>
      <c r="E246" s="52">
        <v>67</v>
      </c>
      <c r="F246" s="52">
        <v>70</v>
      </c>
      <c r="G246" s="52">
        <v>70</v>
      </c>
      <c r="H246" s="52">
        <v>72</v>
      </c>
      <c r="I246" s="52">
        <v>72</v>
      </c>
      <c r="J246" s="52">
        <v>74</v>
      </c>
      <c r="K246" s="52">
        <v>74</v>
      </c>
    </row>
    <row r="247" spans="1:11" s="50" customFormat="1" x14ac:dyDescent="0.2">
      <c r="A247" s="72" t="s">
        <v>49</v>
      </c>
      <c r="B247" s="54" t="s">
        <v>55</v>
      </c>
      <c r="C247" s="52">
        <v>1188</v>
      </c>
      <c r="D247" s="52">
        <v>1250</v>
      </c>
      <c r="E247" s="52">
        <v>1261</v>
      </c>
      <c r="F247" s="52">
        <v>1250</v>
      </c>
      <c r="G247" s="52">
        <v>1250</v>
      </c>
      <c r="H247" s="52">
        <v>1242</v>
      </c>
      <c r="I247" s="52">
        <v>1242</v>
      </c>
      <c r="J247" s="52">
        <v>1234</v>
      </c>
      <c r="K247" s="52">
        <v>1234</v>
      </c>
    </row>
    <row r="248" spans="1:11" s="50" customFormat="1" ht="51" x14ac:dyDescent="0.2">
      <c r="A248" s="76" t="s">
        <v>38</v>
      </c>
      <c r="B248" s="54" t="s">
        <v>55</v>
      </c>
      <c r="C248" s="52">
        <f>C250+C258</f>
        <v>3916</v>
      </c>
      <c r="D248" s="52">
        <f t="shared" ref="D248:K248" si="134">D250+D258</f>
        <v>3897</v>
      </c>
      <c r="E248" s="52">
        <f t="shared" si="134"/>
        <v>3906</v>
      </c>
      <c r="F248" s="52">
        <f t="shared" si="134"/>
        <v>3902</v>
      </c>
      <c r="G248" s="52">
        <f t="shared" si="134"/>
        <v>3903</v>
      </c>
      <c r="H248" s="52">
        <f t="shared" si="134"/>
        <v>3908</v>
      </c>
      <c r="I248" s="52">
        <f t="shared" si="134"/>
        <v>3909</v>
      </c>
      <c r="J248" s="52">
        <f t="shared" si="134"/>
        <v>3912</v>
      </c>
      <c r="K248" s="52">
        <f t="shared" si="134"/>
        <v>3913</v>
      </c>
    </row>
    <row r="249" spans="1:11" s="50" customFormat="1" x14ac:dyDescent="0.2">
      <c r="A249" s="51" t="s">
        <v>10</v>
      </c>
      <c r="B249" s="54" t="s">
        <v>1</v>
      </c>
      <c r="C249" s="82">
        <v>105.3</v>
      </c>
      <c r="D249" s="82">
        <f>D248/C248*100</f>
        <v>99.514811031664962</v>
      </c>
      <c r="E249" s="82">
        <f t="shared" ref="E249:F249" si="135">E248/D248*100</f>
        <v>100.2309468822171</v>
      </c>
      <c r="F249" s="82">
        <f t="shared" si="135"/>
        <v>99.897593445980547</v>
      </c>
      <c r="G249" s="82">
        <f>G248/E248*100</f>
        <v>99.9231950844854</v>
      </c>
      <c r="H249" s="82">
        <f>H248/F248*100</f>
        <v>100.15376729882112</v>
      </c>
      <c r="I249" s="82">
        <f>I248/G248*100</f>
        <v>100.15372790161415</v>
      </c>
      <c r="J249" s="82">
        <f>J248/H248*100</f>
        <v>100.10235414534287</v>
      </c>
      <c r="K249" s="82">
        <f>K248/I248*100</f>
        <v>100.10232796111538</v>
      </c>
    </row>
    <row r="250" spans="1:11" s="50" customFormat="1" ht="38.25" x14ac:dyDescent="0.2">
      <c r="A250" s="72" t="s">
        <v>51</v>
      </c>
      <c r="B250" s="54" t="s">
        <v>55</v>
      </c>
      <c r="C250" s="52">
        <f>SUM(C252:C257)</f>
        <v>2197</v>
      </c>
      <c r="D250" s="52">
        <f t="shared" ref="D250:K250" si="136">SUM(D252:D257)</f>
        <v>2091</v>
      </c>
      <c r="E250" s="52">
        <f t="shared" si="136"/>
        <v>2099</v>
      </c>
      <c r="F250" s="52">
        <f t="shared" si="136"/>
        <v>2094</v>
      </c>
      <c r="G250" s="52">
        <f t="shared" si="136"/>
        <v>2094</v>
      </c>
      <c r="H250" s="52">
        <f t="shared" si="136"/>
        <v>2099</v>
      </c>
      <c r="I250" s="52">
        <f t="shared" si="136"/>
        <v>2099</v>
      </c>
      <c r="J250" s="52">
        <f t="shared" si="136"/>
        <v>2102</v>
      </c>
      <c r="K250" s="52">
        <f t="shared" si="136"/>
        <v>2102</v>
      </c>
    </row>
    <row r="251" spans="1:11" s="74" customFormat="1" x14ac:dyDescent="0.2">
      <c r="A251" s="51" t="s">
        <v>10</v>
      </c>
      <c r="B251" s="54" t="s">
        <v>1</v>
      </c>
      <c r="C251" s="82">
        <v>109.7</v>
      </c>
      <c r="D251" s="82">
        <f>D250/C250*100</f>
        <v>95.175238962221215</v>
      </c>
      <c r="E251" s="82">
        <f t="shared" ref="E251:F251" si="137">E250/D250*100</f>
        <v>100.38259206121474</v>
      </c>
      <c r="F251" s="82">
        <f t="shared" si="137"/>
        <v>99.761791329204385</v>
      </c>
      <c r="G251" s="82">
        <f>G250/E250*100</f>
        <v>99.761791329204385</v>
      </c>
      <c r="H251" s="82">
        <f>H250/F250*100</f>
        <v>100.23877745940783</v>
      </c>
      <c r="I251" s="82">
        <f>I250/G250*100</f>
        <v>100.23877745940783</v>
      </c>
      <c r="J251" s="82">
        <f>J250/H250*100</f>
        <v>100.14292520247736</v>
      </c>
      <c r="K251" s="82">
        <f>K250/I250*100</f>
        <v>100.14292520247736</v>
      </c>
    </row>
    <row r="252" spans="1:11" s="50" customFormat="1" x14ac:dyDescent="0.2">
      <c r="A252" s="67" t="s">
        <v>90</v>
      </c>
      <c r="B252" s="54" t="s">
        <v>55</v>
      </c>
      <c r="C252" s="75">
        <v>98</v>
      </c>
      <c r="D252" s="75">
        <v>100</v>
      </c>
      <c r="E252" s="75">
        <v>100</v>
      </c>
      <c r="F252" s="75">
        <v>100</v>
      </c>
      <c r="G252" s="75">
        <v>100</v>
      </c>
      <c r="H252" s="52">
        <v>100</v>
      </c>
      <c r="I252" s="52">
        <v>100</v>
      </c>
      <c r="J252" s="52">
        <v>100</v>
      </c>
      <c r="K252" s="52">
        <v>100</v>
      </c>
    </row>
    <row r="253" spans="1:11" s="74" customFormat="1" x14ac:dyDescent="0.2">
      <c r="A253" s="71" t="s">
        <v>110</v>
      </c>
      <c r="B253" s="54" t="s">
        <v>55</v>
      </c>
      <c r="C253" s="75">
        <v>227</v>
      </c>
      <c r="D253" s="75">
        <v>226</v>
      </c>
      <c r="E253" s="75">
        <v>236</v>
      </c>
      <c r="F253" s="75">
        <v>236</v>
      </c>
      <c r="G253" s="75">
        <v>236</v>
      </c>
      <c r="H253" s="52">
        <v>236</v>
      </c>
      <c r="I253" s="52">
        <v>236</v>
      </c>
      <c r="J253" s="52">
        <v>236</v>
      </c>
      <c r="K253" s="52">
        <v>236</v>
      </c>
    </row>
    <row r="254" spans="1:11" s="74" customFormat="1" x14ac:dyDescent="0.2">
      <c r="A254" s="71" t="s">
        <v>172</v>
      </c>
      <c r="B254" s="54" t="s">
        <v>55</v>
      </c>
      <c r="C254" s="75">
        <v>9</v>
      </c>
      <c r="D254" s="75">
        <v>9</v>
      </c>
      <c r="E254" s="75">
        <v>9</v>
      </c>
      <c r="F254" s="75">
        <v>9</v>
      </c>
      <c r="G254" s="75">
        <v>9</v>
      </c>
      <c r="H254" s="52">
        <v>9</v>
      </c>
      <c r="I254" s="52">
        <v>9</v>
      </c>
      <c r="J254" s="52">
        <v>9</v>
      </c>
      <c r="K254" s="52">
        <v>9</v>
      </c>
    </row>
    <row r="255" spans="1:11" s="74" customFormat="1" x14ac:dyDescent="0.2">
      <c r="A255" s="71" t="s">
        <v>173</v>
      </c>
      <c r="B255" s="54" t="s">
        <v>55</v>
      </c>
      <c r="C255" s="75">
        <v>14</v>
      </c>
      <c r="D255" s="75">
        <v>14</v>
      </c>
      <c r="E255" s="75">
        <v>14</v>
      </c>
      <c r="F255" s="75">
        <v>14</v>
      </c>
      <c r="G255" s="75">
        <v>14</v>
      </c>
      <c r="H255" s="52">
        <v>14</v>
      </c>
      <c r="I255" s="52">
        <v>14</v>
      </c>
      <c r="J255" s="52">
        <v>14</v>
      </c>
      <c r="K255" s="52">
        <v>14</v>
      </c>
    </row>
    <row r="256" spans="1:11" s="74" customFormat="1" x14ac:dyDescent="0.2">
      <c r="A256" s="71" t="s">
        <v>174</v>
      </c>
      <c r="B256" s="54" t="s">
        <v>55</v>
      </c>
      <c r="C256" s="75">
        <v>53</v>
      </c>
      <c r="D256" s="75">
        <v>55</v>
      </c>
      <c r="E256" s="75">
        <v>50</v>
      </c>
      <c r="F256" s="75">
        <v>50</v>
      </c>
      <c r="G256" s="75">
        <v>50</v>
      </c>
      <c r="H256" s="52">
        <v>50</v>
      </c>
      <c r="I256" s="52">
        <v>50</v>
      </c>
      <c r="J256" s="52">
        <v>50</v>
      </c>
      <c r="K256" s="52">
        <v>50</v>
      </c>
    </row>
    <row r="257" spans="1:11" s="74" customFormat="1" x14ac:dyDescent="0.2">
      <c r="A257" s="72" t="s">
        <v>49</v>
      </c>
      <c r="B257" s="54" t="s">
        <v>55</v>
      </c>
      <c r="C257" s="52">
        <v>1796</v>
      </c>
      <c r="D257" s="52">
        <v>1687</v>
      </c>
      <c r="E257" s="52">
        <v>1690</v>
      </c>
      <c r="F257" s="52">
        <v>1685</v>
      </c>
      <c r="G257" s="52">
        <v>1685</v>
      </c>
      <c r="H257" s="52">
        <v>1690</v>
      </c>
      <c r="I257" s="52">
        <v>1690</v>
      </c>
      <c r="J257" s="52">
        <v>1693</v>
      </c>
      <c r="K257" s="52">
        <v>1693</v>
      </c>
    </row>
    <row r="258" spans="1:11" s="50" customFormat="1" x14ac:dyDescent="0.2">
      <c r="A258" s="72" t="s">
        <v>50</v>
      </c>
      <c r="B258" s="54" t="s">
        <v>55</v>
      </c>
      <c r="C258" s="52">
        <v>1719</v>
      </c>
      <c r="D258" s="52">
        <v>1806</v>
      </c>
      <c r="E258" s="52">
        <v>1807</v>
      </c>
      <c r="F258" s="52">
        <v>1808</v>
      </c>
      <c r="G258" s="52">
        <v>1809</v>
      </c>
      <c r="H258" s="52">
        <v>1809</v>
      </c>
      <c r="I258" s="52">
        <v>1810</v>
      </c>
      <c r="J258" s="52">
        <v>1810</v>
      </c>
      <c r="K258" s="52">
        <v>1811</v>
      </c>
    </row>
    <row r="259" spans="1:11" s="50" customFormat="1" x14ac:dyDescent="0.2">
      <c r="A259" s="51" t="s">
        <v>10</v>
      </c>
      <c r="B259" s="54" t="s">
        <v>1</v>
      </c>
      <c r="C259" s="82">
        <v>100.1</v>
      </c>
      <c r="D259" s="82">
        <f>D258/C258*100</f>
        <v>105.06108202443281</v>
      </c>
      <c r="E259" s="82">
        <f t="shared" ref="E259:F259" si="138">E258/D258*100</f>
        <v>100.05537098560356</v>
      </c>
      <c r="F259" s="82">
        <f t="shared" si="138"/>
        <v>100.05534034311012</v>
      </c>
      <c r="G259" s="82">
        <f>G258/E258*100</f>
        <v>100.11068068622025</v>
      </c>
      <c r="H259" s="82">
        <f>H258/F258*100</f>
        <v>100.05530973451326</v>
      </c>
      <c r="I259" s="82">
        <f>I258/G258*100</f>
        <v>100.05527915975678</v>
      </c>
      <c r="J259" s="82">
        <f>J258/H258*100</f>
        <v>100.05527915975678</v>
      </c>
      <c r="K259" s="82">
        <f>K258/I258*100</f>
        <v>100.05524861878452</v>
      </c>
    </row>
    <row r="260" spans="1:11" s="50" customFormat="1" ht="25.5" x14ac:dyDescent="0.2">
      <c r="A260" s="76" t="s">
        <v>39</v>
      </c>
      <c r="B260" s="54" t="s">
        <v>55</v>
      </c>
      <c r="C260" s="52">
        <f>C262+C268</f>
        <v>2552</v>
      </c>
      <c r="D260" s="52">
        <f t="shared" ref="D260:K260" si="139">D262+D268</f>
        <v>2460</v>
      </c>
      <c r="E260" s="52">
        <f t="shared" si="139"/>
        <v>2450</v>
      </c>
      <c r="F260" s="52">
        <f t="shared" si="139"/>
        <v>2454</v>
      </c>
      <c r="G260" s="52">
        <f t="shared" si="139"/>
        <v>2460</v>
      </c>
      <c r="H260" s="52">
        <f t="shared" si="139"/>
        <v>2460</v>
      </c>
      <c r="I260" s="52">
        <f t="shared" si="139"/>
        <v>2468</v>
      </c>
      <c r="J260" s="52">
        <f t="shared" si="139"/>
        <v>2462</v>
      </c>
      <c r="K260" s="52">
        <f t="shared" si="139"/>
        <v>2469</v>
      </c>
    </row>
    <row r="261" spans="1:11" s="50" customFormat="1" x14ac:dyDescent="0.2">
      <c r="A261" s="51" t="s">
        <v>10</v>
      </c>
      <c r="B261" s="54" t="s">
        <v>1</v>
      </c>
      <c r="C261" s="82">
        <v>102.5</v>
      </c>
      <c r="D261" s="82">
        <f>D260/C260*100</f>
        <v>96.3949843260188</v>
      </c>
      <c r="E261" s="82">
        <f t="shared" ref="E261:F261" si="140">E260/D260*100</f>
        <v>99.59349593495935</v>
      </c>
      <c r="F261" s="82">
        <f t="shared" si="140"/>
        <v>100.16326530612245</v>
      </c>
      <c r="G261" s="82">
        <f>G260/E260*100</f>
        <v>100.40816326530613</v>
      </c>
      <c r="H261" s="82">
        <f>H260/F260*100</f>
        <v>100.24449877750612</v>
      </c>
      <c r="I261" s="82">
        <f>I260/G260*100</f>
        <v>100.32520325203251</v>
      </c>
      <c r="J261" s="82">
        <f>J260/H260*100</f>
        <v>100.08130081300813</v>
      </c>
      <c r="K261" s="82">
        <f>K260/I260*100</f>
        <v>100.04051863857374</v>
      </c>
    </row>
    <row r="262" spans="1:11" s="50" customFormat="1" ht="38.25" x14ac:dyDescent="0.2">
      <c r="A262" s="72" t="s">
        <v>51</v>
      </c>
      <c r="B262" s="54" t="s">
        <v>55</v>
      </c>
      <c r="C262" s="52">
        <f>SUM(C264:C267)</f>
        <v>1699</v>
      </c>
      <c r="D262" s="52">
        <f t="shared" ref="D262:K262" si="141">SUM(D264:D267)</f>
        <v>1598</v>
      </c>
      <c r="E262" s="52">
        <f t="shared" si="141"/>
        <v>1587</v>
      </c>
      <c r="F262" s="52">
        <f t="shared" si="141"/>
        <v>1589</v>
      </c>
      <c r="G262" s="52">
        <f t="shared" si="141"/>
        <v>1594</v>
      </c>
      <c r="H262" s="52">
        <f t="shared" si="141"/>
        <v>1595</v>
      </c>
      <c r="I262" s="52">
        <f t="shared" si="141"/>
        <v>1601</v>
      </c>
      <c r="J262" s="52">
        <f t="shared" si="141"/>
        <v>1597</v>
      </c>
      <c r="K262" s="52">
        <f t="shared" si="141"/>
        <v>1601</v>
      </c>
    </row>
    <row r="263" spans="1:11" s="50" customFormat="1" x14ac:dyDescent="0.2">
      <c r="A263" s="51" t="s">
        <v>10</v>
      </c>
      <c r="B263" s="54" t="s">
        <v>1</v>
      </c>
      <c r="C263" s="82">
        <v>104.2</v>
      </c>
      <c r="D263" s="82">
        <f>D262/C262*100</f>
        <v>94.055326662742786</v>
      </c>
      <c r="E263" s="82">
        <f t="shared" ref="E263:F263" si="142">E262/D262*100</f>
        <v>99.311639549436791</v>
      </c>
      <c r="F263" s="82">
        <f t="shared" si="142"/>
        <v>100.12602394454946</v>
      </c>
      <c r="G263" s="82">
        <f>G262/E262*100</f>
        <v>100.44108380592311</v>
      </c>
      <c r="H263" s="82">
        <f>H262/F262*100</f>
        <v>100.37759597230962</v>
      </c>
      <c r="I263" s="82">
        <f>I262/G262*100</f>
        <v>100.43914680050187</v>
      </c>
      <c r="J263" s="82">
        <f>J262/H262*100</f>
        <v>100.12539184952978</v>
      </c>
      <c r="K263" s="82">
        <f>K262/I262*100</f>
        <v>100</v>
      </c>
    </row>
    <row r="264" spans="1:11" s="50" customFormat="1" x14ac:dyDescent="0.2">
      <c r="A264" s="67" t="s">
        <v>82</v>
      </c>
      <c r="B264" s="54" t="s">
        <v>55</v>
      </c>
      <c r="C264" s="56">
        <v>159</v>
      </c>
      <c r="D264" s="56">
        <v>161</v>
      </c>
      <c r="E264" s="56">
        <v>159</v>
      </c>
      <c r="F264" s="56">
        <v>159</v>
      </c>
      <c r="G264" s="56">
        <v>160</v>
      </c>
      <c r="H264" s="56">
        <v>159</v>
      </c>
      <c r="I264" s="56">
        <v>160</v>
      </c>
      <c r="J264" s="56">
        <v>159</v>
      </c>
      <c r="K264" s="56">
        <v>160</v>
      </c>
    </row>
    <row r="265" spans="1:11" s="50" customFormat="1" ht="25.5" x14ac:dyDescent="0.2">
      <c r="A265" s="67" t="s">
        <v>116</v>
      </c>
      <c r="B265" s="54" t="s">
        <v>55</v>
      </c>
      <c r="C265" s="56">
        <v>169</v>
      </c>
      <c r="D265" s="56">
        <v>157</v>
      </c>
      <c r="E265" s="56">
        <v>147</v>
      </c>
      <c r="F265" s="56">
        <v>147</v>
      </c>
      <c r="G265" s="56">
        <v>153</v>
      </c>
      <c r="H265" s="56">
        <v>153</v>
      </c>
      <c r="I265" s="56">
        <v>155</v>
      </c>
      <c r="J265" s="56">
        <v>155</v>
      </c>
      <c r="K265" s="56">
        <v>155</v>
      </c>
    </row>
    <row r="266" spans="1:11" s="50" customFormat="1" x14ac:dyDescent="0.2">
      <c r="A266" s="67" t="s">
        <v>147</v>
      </c>
      <c r="B266" s="54" t="s">
        <v>55</v>
      </c>
      <c r="C266" s="56">
        <v>188</v>
      </c>
      <c r="D266" s="56">
        <v>186</v>
      </c>
      <c r="E266" s="56">
        <v>186</v>
      </c>
      <c r="F266" s="56">
        <v>183</v>
      </c>
      <c r="G266" s="56">
        <v>186</v>
      </c>
      <c r="H266" s="56">
        <v>183</v>
      </c>
      <c r="I266" s="56">
        <v>186</v>
      </c>
      <c r="J266" s="56">
        <v>183</v>
      </c>
      <c r="K266" s="56">
        <v>186</v>
      </c>
    </row>
    <row r="267" spans="1:11" s="50" customFormat="1" x14ac:dyDescent="0.2">
      <c r="A267" s="72" t="s">
        <v>49</v>
      </c>
      <c r="B267" s="54" t="s">
        <v>55</v>
      </c>
      <c r="C267" s="56">
        <v>1183</v>
      </c>
      <c r="D267" s="56">
        <v>1094</v>
      </c>
      <c r="E267" s="56">
        <v>1095</v>
      </c>
      <c r="F267" s="56">
        <v>1100</v>
      </c>
      <c r="G267" s="56">
        <v>1095</v>
      </c>
      <c r="H267" s="56">
        <v>1100</v>
      </c>
      <c r="I267" s="56">
        <v>1100</v>
      </c>
      <c r="J267" s="56">
        <v>1100</v>
      </c>
      <c r="K267" s="56">
        <v>1100</v>
      </c>
    </row>
    <row r="268" spans="1:11" s="50" customFormat="1" x14ac:dyDescent="0.2">
      <c r="A268" s="72" t="s">
        <v>50</v>
      </c>
      <c r="B268" s="54" t="s">
        <v>55</v>
      </c>
      <c r="C268" s="56">
        <f>C270+C271+C272</f>
        <v>853</v>
      </c>
      <c r="D268" s="56">
        <f t="shared" ref="D268:K268" si="143">D270+D271+D272</f>
        <v>862</v>
      </c>
      <c r="E268" s="56">
        <f t="shared" si="143"/>
        <v>863</v>
      </c>
      <c r="F268" s="56">
        <f t="shared" si="143"/>
        <v>865</v>
      </c>
      <c r="G268" s="56">
        <f t="shared" si="143"/>
        <v>866</v>
      </c>
      <c r="H268" s="56">
        <f t="shared" si="143"/>
        <v>865</v>
      </c>
      <c r="I268" s="56">
        <f t="shared" si="143"/>
        <v>867</v>
      </c>
      <c r="J268" s="56">
        <f t="shared" si="143"/>
        <v>865</v>
      </c>
      <c r="K268" s="56">
        <f t="shared" si="143"/>
        <v>868</v>
      </c>
    </row>
    <row r="269" spans="1:11" s="50" customFormat="1" x14ac:dyDescent="0.2">
      <c r="A269" s="51" t="s">
        <v>10</v>
      </c>
      <c r="B269" s="54" t="s">
        <v>1</v>
      </c>
      <c r="C269" s="82">
        <v>99.3</v>
      </c>
      <c r="D269" s="82">
        <f>D268/C268*100</f>
        <v>101.0550996483001</v>
      </c>
      <c r="E269" s="82">
        <f t="shared" ref="E269:F269" si="144">E268/D268*100</f>
        <v>100.11600928074247</v>
      </c>
      <c r="F269" s="82">
        <f t="shared" si="144"/>
        <v>100.23174971031285</v>
      </c>
      <c r="G269" s="82">
        <f>G268/E268*100</f>
        <v>100.34762456546929</v>
      </c>
      <c r="H269" s="82">
        <f>H268/F268*100</f>
        <v>100</v>
      </c>
      <c r="I269" s="82">
        <f>I268/G268*100</f>
        <v>100.11547344110853</v>
      </c>
      <c r="J269" s="82">
        <f>J268/H268*100</f>
        <v>100</v>
      </c>
      <c r="K269" s="82">
        <f>K268/I268*100</f>
        <v>100.11534025374856</v>
      </c>
    </row>
    <row r="270" spans="1:11" s="50" customFormat="1" ht="25.5" x14ac:dyDescent="0.2">
      <c r="A270" s="86" t="s">
        <v>106</v>
      </c>
      <c r="B270" s="54" t="s">
        <v>55</v>
      </c>
      <c r="C270" s="52">
        <v>99</v>
      </c>
      <c r="D270" s="52">
        <v>96</v>
      </c>
      <c r="E270" s="52">
        <v>95</v>
      </c>
      <c r="F270" s="52">
        <v>95</v>
      </c>
      <c r="G270" s="52">
        <v>95</v>
      </c>
      <c r="H270" s="52">
        <v>95</v>
      </c>
      <c r="I270" s="52">
        <v>95</v>
      </c>
      <c r="J270" s="52">
        <v>95</v>
      </c>
      <c r="K270" s="52">
        <v>95</v>
      </c>
    </row>
    <row r="271" spans="1:11" s="50" customFormat="1" x14ac:dyDescent="0.2">
      <c r="A271" s="86" t="s">
        <v>161</v>
      </c>
      <c r="B271" s="54" t="s">
        <v>55</v>
      </c>
      <c r="C271" s="52">
        <v>55</v>
      </c>
      <c r="D271" s="52">
        <v>39</v>
      </c>
      <c r="E271" s="52">
        <v>25</v>
      </c>
      <c r="F271" s="52">
        <v>24</v>
      </c>
      <c r="G271" s="52">
        <v>25</v>
      </c>
      <c r="H271" s="52">
        <v>24</v>
      </c>
      <c r="I271" s="52">
        <v>25</v>
      </c>
      <c r="J271" s="52">
        <v>24</v>
      </c>
      <c r="K271" s="52">
        <v>25</v>
      </c>
    </row>
    <row r="272" spans="1:11" s="50" customFormat="1" x14ac:dyDescent="0.2">
      <c r="A272" s="72" t="s">
        <v>49</v>
      </c>
      <c r="B272" s="54" t="s">
        <v>55</v>
      </c>
      <c r="C272" s="52">
        <v>699</v>
      </c>
      <c r="D272" s="52">
        <v>727</v>
      </c>
      <c r="E272" s="52">
        <v>743</v>
      </c>
      <c r="F272" s="52">
        <v>746</v>
      </c>
      <c r="G272" s="52">
        <v>746</v>
      </c>
      <c r="H272" s="52">
        <v>746</v>
      </c>
      <c r="I272" s="52">
        <v>747</v>
      </c>
      <c r="J272" s="52">
        <v>746</v>
      </c>
      <c r="K272" s="52">
        <v>748</v>
      </c>
    </row>
    <row r="273" spans="1:11" s="50" customFormat="1" ht="38.25" x14ac:dyDescent="0.2">
      <c r="A273" s="76" t="s">
        <v>40</v>
      </c>
      <c r="B273" s="78" t="s">
        <v>55</v>
      </c>
      <c r="C273" s="52">
        <f>C275+C277</f>
        <v>740</v>
      </c>
      <c r="D273" s="52">
        <f t="shared" ref="D273:K273" si="145">D275+D277</f>
        <v>733</v>
      </c>
      <c r="E273" s="52">
        <f t="shared" si="145"/>
        <v>735</v>
      </c>
      <c r="F273" s="52">
        <f t="shared" si="145"/>
        <v>735</v>
      </c>
      <c r="G273" s="52">
        <f t="shared" si="145"/>
        <v>736</v>
      </c>
      <c r="H273" s="52">
        <f t="shared" si="145"/>
        <v>737</v>
      </c>
      <c r="I273" s="52">
        <f t="shared" si="145"/>
        <v>738</v>
      </c>
      <c r="J273" s="52">
        <f t="shared" si="145"/>
        <v>739</v>
      </c>
      <c r="K273" s="52">
        <f t="shared" si="145"/>
        <v>740</v>
      </c>
    </row>
    <row r="274" spans="1:11" s="50" customFormat="1" x14ac:dyDescent="0.2">
      <c r="A274" s="51" t="s">
        <v>10</v>
      </c>
      <c r="B274" s="78" t="s">
        <v>1</v>
      </c>
      <c r="C274" s="82">
        <v>98.3</v>
      </c>
      <c r="D274" s="82">
        <f>D273/C273*100</f>
        <v>99.054054054054049</v>
      </c>
      <c r="E274" s="82">
        <f t="shared" ref="E274:F274" si="146">E273/D273*100</f>
        <v>100.27285129604367</v>
      </c>
      <c r="F274" s="82">
        <f t="shared" si="146"/>
        <v>100</v>
      </c>
      <c r="G274" s="82">
        <f>G273/E273*100</f>
        <v>100.13605442176872</v>
      </c>
      <c r="H274" s="82">
        <f>H273/F273*100</f>
        <v>100.27210884353741</v>
      </c>
      <c r="I274" s="82">
        <f>I273/G273*100</f>
        <v>100.2717391304348</v>
      </c>
      <c r="J274" s="82">
        <f>J273/H273*100</f>
        <v>100.27137042062415</v>
      </c>
      <c r="K274" s="82">
        <f>K273/I273*100</f>
        <v>100.27100271002709</v>
      </c>
    </row>
    <row r="275" spans="1:11" s="50" customFormat="1" ht="38.25" x14ac:dyDescent="0.2">
      <c r="A275" s="72" t="s">
        <v>51</v>
      </c>
      <c r="B275" s="78" t="s">
        <v>55</v>
      </c>
      <c r="C275" s="52">
        <v>297</v>
      </c>
      <c r="D275" s="52">
        <v>289</v>
      </c>
      <c r="E275" s="52">
        <v>290</v>
      </c>
      <c r="F275" s="52">
        <v>290</v>
      </c>
      <c r="G275" s="52">
        <v>290</v>
      </c>
      <c r="H275" s="52">
        <v>291</v>
      </c>
      <c r="I275" s="52">
        <v>291</v>
      </c>
      <c r="J275" s="52">
        <v>292</v>
      </c>
      <c r="K275" s="52">
        <v>292</v>
      </c>
    </row>
    <row r="276" spans="1:11" s="50" customFormat="1" x14ac:dyDescent="0.2">
      <c r="A276" s="51" t="s">
        <v>10</v>
      </c>
      <c r="B276" s="78" t="s">
        <v>1</v>
      </c>
      <c r="C276" s="82">
        <v>96.7</v>
      </c>
      <c r="D276" s="82">
        <f>D275/C275*100</f>
        <v>97.306397306397301</v>
      </c>
      <c r="E276" s="82">
        <f t="shared" ref="E276:F276" si="147">E275/D275*100</f>
        <v>100.34602076124568</v>
      </c>
      <c r="F276" s="82">
        <f t="shared" si="147"/>
        <v>100</v>
      </c>
      <c r="G276" s="82">
        <f>G275/E275*100</f>
        <v>100</v>
      </c>
      <c r="H276" s="82">
        <f>H275/F275*100</f>
        <v>100.34482758620689</v>
      </c>
      <c r="I276" s="82">
        <f>I275/G275*100</f>
        <v>100.34482758620689</v>
      </c>
      <c r="J276" s="82">
        <f>J275/H275*100</f>
        <v>100.34364261168385</v>
      </c>
      <c r="K276" s="82">
        <f>K275/I275*100</f>
        <v>100.34364261168385</v>
      </c>
    </row>
    <row r="277" spans="1:11" s="50" customFormat="1" x14ac:dyDescent="0.2">
      <c r="A277" s="72" t="s">
        <v>50</v>
      </c>
      <c r="B277" s="54" t="s">
        <v>55</v>
      </c>
      <c r="C277" s="56">
        <v>443</v>
      </c>
      <c r="D277" s="56">
        <v>444</v>
      </c>
      <c r="E277" s="56">
        <v>445</v>
      </c>
      <c r="F277" s="56">
        <v>445</v>
      </c>
      <c r="G277" s="56">
        <v>446</v>
      </c>
      <c r="H277" s="56">
        <v>446</v>
      </c>
      <c r="I277" s="56">
        <v>447</v>
      </c>
      <c r="J277" s="56">
        <v>447</v>
      </c>
      <c r="K277" s="56">
        <v>448</v>
      </c>
    </row>
    <row r="278" spans="1:11" s="50" customFormat="1" x14ac:dyDescent="0.2">
      <c r="A278" s="51" t="s">
        <v>10</v>
      </c>
      <c r="B278" s="54" t="s">
        <v>1</v>
      </c>
      <c r="C278" s="82">
        <v>99.3</v>
      </c>
      <c r="D278" s="82">
        <f>D277/C277*100</f>
        <v>100.22573363431151</v>
      </c>
      <c r="E278" s="82">
        <f t="shared" ref="E278:F278" si="148">E277/D277*100</f>
        <v>100.22522522522523</v>
      </c>
      <c r="F278" s="82">
        <f t="shared" si="148"/>
        <v>100</v>
      </c>
      <c r="G278" s="82">
        <f>G277/E277*100</f>
        <v>100.22471910112361</v>
      </c>
      <c r="H278" s="82">
        <f>H277/F277*100</f>
        <v>100.22471910112361</v>
      </c>
      <c r="I278" s="82">
        <f>I277/G277*100</f>
        <v>100.22421524663676</v>
      </c>
      <c r="J278" s="82">
        <f>J277/H277*100</f>
        <v>100.22421524663676</v>
      </c>
      <c r="K278" s="82">
        <f>K277/I277*100</f>
        <v>100.22371364653245</v>
      </c>
    </row>
    <row r="279" spans="1:11" s="50" customFormat="1" ht="25.5" x14ac:dyDescent="0.2">
      <c r="A279" s="76" t="s">
        <v>72</v>
      </c>
      <c r="B279" s="54" t="s">
        <v>55</v>
      </c>
      <c r="C279" s="52">
        <f>C281+C288</f>
        <v>1208</v>
      </c>
      <c r="D279" s="52">
        <f t="shared" ref="D279:K279" si="149">D281+D288</f>
        <v>1166</v>
      </c>
      <c r="E279" s="52">
        <f t="shared" si="149"/>
        <v>1179</v>
      </c>
      <c r="F279" s="52">
        <f t="shared" si="149"/>
        <v>1179</v>
      </c>
      <c r="G279" s="52">
        <f t="shared" si="149"/>
        <v>1180</v>
      </c>
      <c r="H279" s="52">
        <f t="shared" si="149"/>
        <v>1182</v>
      </c>
      <c r="I279" s="52">
        <f t="shared" si="149"/>
        <v>1183</v>
      </c>
      <c r="J279" s="52">
        <f t="shared" si="149"/>
        <v>1185</v>
      </c>
      <c r="K279" s="52">
        <f t="shared" si="149"/>
        <v>1188</v>
      </c>
    </row>
    <row r="280" spans="1:11" s="50" customFormat="1" x14ac:dyDescent="0.2">
      <c r="A280" s="51" t="s">
        <v>10</v>
      </c>
      <c r="B280" s="54" t="s">
        <v>1</v>
      </c>
      <c r="C280" s="82">
        <v>103.2</v>
      </c>
      <c r="D280" s="82">
        <f>D279/C279*100</f>
        <v>96.523178807947019</v>
      </c>
      <c r="E280" s="82">
        <f t="shared" ref="E280:F280" si="150">E279/D279*100</f>
        <v>101.11492281303602</v>
      </c>
      <c r="F280" s="82">
        <f t="shared" si="150"/>
        <v>100</v>
      </c>
      <c r="G280" s="82">
        <f>G279/E279*100</f>
        <v>100.08481764206955</v>
      </c>
      <c r="H280" s="82">
        <f>H279/F279*100</f>
        <v>100.25445292620864</v>
      </c>
      <c r="I280" s="82">
        <f>I279/G279*100</f>
        <v>100.25423728813558</v>
      </c>
      <c r="J280" s="82">
        <f>J279/H279*100</f>
        <v>100.253807106599</v>
      </c>
      <c r="K280" s="82">
        <f>K279/I279*100</f>
        <v>100.42265426880812</v>
      </c>
    </row>
    <row r="281" spans="1:11" s="50" customFormat="1" ht="38.25" x14ac:dyDescent="0.2">
      <c r="A281" s="72" t="s">
        <v>51</v>
      </c>
      <c r="B281" s="54" t="s">
        <v>55</v>
      </c>
      <c r="C281" s="52">
        <f>SUM(C283:C287)</f>
        <v>942</v>
      </c>
      <c r="D281" s="52">
        <f t="shared" ref="D281:K281" si="151">SUM(D283:D287)</f>
        <v>916</v>
      </c>
      <c r="E281" s="52">
        <f t="shared" si="151"/>
        <v>928</v>
      </c>
      <c r="F281" s="52">
        <f t="shared" si="151"/>
        <v>928</v>
      </c>
      <c r="G281" s="52">
        <f t="shared" si="151"/>
        <v>928</v>
      </c>
      <c r="H281" s="52">
        <f t="shared" si="151"/>
        <v>930</v>
      </c>
      <c r="I281" s="52">
        <f t="shared" si="151"/>
        <v>930</v>
      </c>
      <c r="J281" s="52">
        <f t="shared" si="151"/>
        <v>932</v>
      </c>
      <c r="K281" s="52">
        <f t="shared" si="151"/>
        <v>934</v>
      </c>
    </row>
    <row r="282" spans="1:11" s="50" customFormat="1" x14ac:dyDescent="0.2">
      <c r="A282" s="51" t="s">
        <v>10</v>
      </c>
      <c r="B282" s="54" t="s">
        <v>1</v>
      </c>
      <c r="C282" s="82">
        <v>104.4</v>
      </c>
      <c r="D282" s="82">
        <f>D281/C281*100</f>
        <v>97.239915074309977</v>
      </c>
      <c r="E282" s="82">
        <f t="shared" ref="E282:F282" si="152">E281/D281*100</f>
        <v>101.31004366812226</v>
      </c>
      <c r="F282" s="82">
        <f t="shared" si="152"/>
        <v>100</v>
      </c>
      <c r="G282" s="82">
        <f>G281/E281*100</f>
        <v>100</v>
      </c>
      <c r="H282" s="82">
        <f>H281/F281*100</f>
        <v>100.21551724137932</v>
      </c>
      <c r="I282" s="82">
        <f>I281/G281*100</f>
        <v>100.21551724137932</v>
      </c>
      <c r="J282" s="82">
        <f>J281/H281*100</f>
        <v>100.21505376344086</v>
      </c>
      <c r="K282" s="82">
        <f>K281/I281*100</f>
        <v>100.43010752688173</v>
      </c>
    </row>
    <row r="283" spans="1:11" s="50" customFormat="1" ht="25.5" x14ac:dyDescent="0.2">
      <c r="A283" s="86" t="s">
        <v>113</v>
      </c>
      <c r="B283" s="54" t="s">
        <v>55</v>
      </c>
      <c r="C283" s="52">
        <v>55</v>
      </c>
      <c r="D283" s="52">
        <v>54</v>
      </c>
      <c r="E283" s="52">
        <v>55</v>
      </c>
      <c r="F283" s="52">
        <v>55</v>
      </c>
      <c r="G283" s="52">
        <v>55</v>
      </c>
      <c r="H283" s="52">
        <v>55</v>
      </c>
      <c r="I283" s="52">
        <v>55</v>
      </c>
      <c r="J283" s="52">
        <v>55</v>
      </c>
      <c r="K283" s="52">
        <v>55</v>
      </c>
    </row>
    <row r="284" spans="1:11" s="50" customFormat="1" ht="38.25" x14ac:dyDescent="0.2">
      <c r="A284" s="86" t="s">
        <v>136</v>
      </c>
      <c r="B284" s="54" t="s">
        <v>55</v>
      </c>
      <c r="C284" s="52">
        <v>17</v>
      </c>
      <c r="D284" s="52">
        <v>17</v>
      </c>
      <c r="E284" s="52">
        <v>23</v>
      </c>
      <c r="F284" s="52">
        <v>23</v>
      </c>
      <c r="G284" s="52">
        <v>23</v>
      </c>
      <c r="H284" s="52">
        <v>23</v>
      </c>
      <c r="I284" s="52">
        <v>23</v>
      </c>
      <c r="J284" s="52">
        <v>23</v>
      </c>
      <c r="K284" s="52">
        <v>23</v>
      </c>
    </row>
    <row r="285" spans="1:11" s="50" customFormat="1" ht="51" x14ac:dyDescent="0.2">
      <c r="A285" s="86" t="s">
        <v>145</v>
      </c>
      <c r="B285" s="54" t="s">
        <v>55</v>
      </c>
      <c r="C285" s="52">
        <v>15</v>
      </c>
      <c r="D285" s="52">
        <v>16</v>
      </c>
      <c r="E285" s="52">
        <v>14</v>
      </c>
      <c r="F285" s="52">
        <v>14</v>
      </c>
      <c r="G285" s="52">
        <v>14</v>
      </c>
      <c r="H285" s="52">
        <v>14</v>
      </c>
      <c r="I285" s="52">
        <v>14</v>
      </c>
      <c r="J285" s="52">
        <v>14</v>
      </c>
      <c r="K285" s="52">
        <v>14</v>
      </c>
    </row>
    <row r="286" spans="1:11" s="50" customFormat="1" x14ac:dyDescent="0.2">
      <c r="A286" s="86" t="s">
        <v>148</v>
      </c>
      <c r="B286" s="54" t="s">
        <v>55</v>
      </c>
      <c r="C286" s="52">
        <v>55</v>
      </c>
      <c r="D286" s="52">
        <v>55</v>
      </c>
      <c r="E286" s="52">
        <v>56</v>
      </c>
      <c r="F286" s="52">
        <v>56</v>
      </c>
      <c r="G286" s="52">
        <v>56</v>
      </c>
      <c r="H286" s="52">
        <v>56</v>
      </c>
      <c r="I286" s="52">
        <v>56</v>
      </c>
      <c r="J286" s="52">
        <v>56</v>
      </c>
      <c r="K286" s="52">
        <v>56</v>
      </c>
    </row>
    <row r="287" spans="1:11" s="50" customFormat="1" x14ac:dyDescent="0.2">
      <c r="A287" s="72" t="s">
        <v>49</v>
      </c>
      <c r="B287" s="54" t="s">
        <v>55</v>
      </c>
      <c r="C287" s="52">
        <v>800</v>
      </c>
      <c r="D287" s="52">
        <v>774</v>
      </c>
      <c r="E287" s="52">
        <v>780</v>
      </c>
      <c r="F287" s="52">
        <v>780</v>
      </c>
      <c r="G287" s="52">
        <v>780</v>
      </c>
      <c r="H287" s="52">
        <v>782</v>
      </c>
      <c r="I287" s="52">
        <v>782</v>
      </c>
      <c r="J287" s="52">
        <v>784</v>
      </c>
      <c r="K287" s="52">
        <v>786</v>
      </c>
    </row>
    <row r="288" spans="1:11" s="50" customFormat="1" x14ac:dyDescent="0.2">
      <c r="A288" s="72" t="s">
        <v>50</v>
      </c>
      <c r="B288" s="54" t="s">
        <v>55</v>
      </c>
      <c r="C288" s="52">
        <v>266</v>
      </c>
      <c r="D288" s="52">
        <v>250</v>
      </c>
      <c r="E288" s="52">
        <v>251</v>
      </c>
      <c r="F288" s="52">
        <v>251</v>
      </c>
      <c r="G288" s="52">
        <v>252</v>
      </c>
      <c r="H288" s="52">
        <v>252</v>
      </c>
      <c r="I288" s="52">
        <v>253</v>
      </c>
      <c r="J288" s="52">
        <v>253</v>
      </c>
      <c r="K288" s="52">
        <v>254</v>
      </c>
    </row>
    <row r="289" spans="1:11" s="50" customFormat="1" x14ac:dyDescent="0.2">
      <c r="A289" s="51" t="s">
        <v>10</v>
      </c>
      <c r="B289" s="54" t="s">
        <v>1</v>
      </c>
      <c r="C289" s="82">
        <v>98.9</v>
      </c>
      <c r="D289" s="82">
        <f>D288/C288*100</f>
        <v>93.984962406015043</v>
      </c>
      <c r="E289" s="82">
        <f t="shared" ref="E289:F289" si="153">E288/D288*100</f>
        <v>100.4</v>
      </c>
      <c r="F289" s="82">
        <f t="shared" si="153"/>
        <v>100</v>
      </c>
      <c r="G289" s="82">
        <f>G288/E288*100</f>
        <v>100.39840637450199</v>
      </c>
      <c r="H289" s="82">
        <f>H288/F288*100</f>
        <v>100.39840637450199</v>
      </c>
      <c r="I289" s="82">
        <f>I288/G288*100</f>
        <v>100.39682539682539</v>
      </c>
      <c r="J289" s="82">
        <f>J288/H288*100</f>
        <v>100.39682539682539</v>
      </c>
      <c r="K289" s="82">
        <f>K288/I288*100</f>
        <v>100.39525691699605</v>
      </c>
    </row>
    <row r="290" spans="1:11" s="50" customFormat="1" ht="25.5" x14ac:dyDescent="0.2">
      <c r="A290" s="76" t="s">
        <v>53</v>
      </c>
      <c r="B290" s="54" t="s">
        <v>55</v>
      </c>
      <c r="C290" s="88">
        <f>C292+C300</f>
        <v>1256</v>
      </c>
      <c r="D290" s="88">
        <f t="shared" ref="D290:K290" si="154">D292+D300</f>
        <v>1040</v>
      </c>
      <c r="E290" s="88">
        <f t="shared" si="154"/>
        <v>1014</v>
      </c>
      <c r="F290" s="88">
        <f t="shared" si="154"/>
        <v>992</v>
      </c>
      <c r="G290" s="88">
        <f t="shared" si="154"/>
        <v>973</v>
      </c>
      <c r="H290" s="88">
        <f t="shared" si="154"/>
        <v>979</v>
      </c>
      <c r="I290" s="88">
        <f t="shared" si="154"/>
        <v>965</v>
      </c>
      <c r="J290" s="88">
        <f t="shared" si="154"/>
        <v>971</v>
      </c>
      <c r="K290" s="88">
        <f t="shared" si="154"/>
        <v>957</v>
      </c>
    </row>
    <row r="291" spans="1:11" s="74" customFormat="1" x14ac:dyDescent="0.2">
      <c r="A291" s="51" t="s">
        <v>10</v>
      </c>
      <c r="B291" s="54" t="s">
        <v>1</v>
      </c>
      <c r="C291" s="82">
        <v>103.7</v>
      </c>
      <c r="D291" s="82">
        <f>D290/C290*100</f>
        <v>82.802547770700642</v>
      </c>
      <c r="E291" s="82">
        <f t="shared" ref="E291:F291" si="155">E290/D290*100</f>
        <v>97.5</v>
      </c>
      <c r="F291" s="82">
        <f t="shared" si="155"/>
        <v>97.830374753451679</v>
      </c>
      <c r="G291" s="82">
        <f>G290/E290*100</f>
        <v>95.956607495069036</v>
      </c>
      <c r="H291" s="82">
        <f>H290/F290*100</f>
        <v>98.689516129032256</v>
      </c>
      <c r="I291" s="82">
        <f>I290/G290*100</f>
        <v>99.177800616649535</v>
      </c>
      <c r="J291" s="82">
        <f>J290/H290*100</f>
        <v>99.182839632277833</v>
      </c>
      <c r="K291" s="82">
        <f>K290/I290*100</f>
        <v>99.170984455958546</v>
      </c>
    </row>
    <row r="292" spans="1:11" s="50" customFormat="1" ht="38.25" x14ac:dyDescent="0.2">
      <c r="A292" s="72" t="s">
        <v>51</v>
      </c>
      <c r="B292" s="54" t="s">
        <v>55</v>
      </c>
      <c r="C292" s="52">
        <f>SUM(C294:C299)</f>
        <v>1115</v>
      </c>
      <c r="D292" s="52">
        <f t="shared" ref="D292:K292" si="156">SUM(D294:D299)</f>
        <v>954</v>
      </c>
      <c r="E292" s="52">
        <f t="shared" si="156"/>
        <v>929</v>
      </c>
      <c r="F292" s="52">
        <f t="shared" si="156"/>
        <v>907</v>
      </c>
      <c r="G292" s="52">
        <f t="shared" si="156"/>
        <v>889</v>
      </c>
      <c r="H292" s="52">
        <f t="shared" si="156"/>
        <v>895</v>
      </c>
      <c r="I292" s="52">
        <f t="shared" si="156"/>
        <v>882</v>
      </c>
      <c r="J292" s="52">
        <f t="shared" si="156"/>
        <v>888</v>
      </c>
      <c r="K292" s="52">
        <f t="shared" si="156"/>
        <v>875</v>
      </c>
    </row>
    <row r="293" spans="1:11" s="50" customFormat="1" x14ac:dyDescent="0.2">
      <c r="A293" s="51" t="s">
        <v>10</v>
      </c>
      <c r="B293" s="54" t="s">
        <v>1</v>
      </c>
      <c r="C293" s="82">
        <v>105</v>
      </c>
      <c r="D293" s="82">
        <f>D292/C292*100</f>
        <v>85.560538116591928</v>
      </c>
      <c r="E293" s="82">
        <f t="shared" ref="E293:F293" si="157">E292/D292*100</f>
        <v>97.379454926624746</v>
      </c>
      <c r="F293" s="82">
        <f t="shared" si="157"/>
        <v>97.631862217438098</v>
      </c>
      <c r="G293" s="82">
        <f>G292/E292*100</f>
        <v>95.694294940796553</v>
      </c>
      <c r="H293" s="82">
        <f>H292/F292*100</f>
        <v>98.676957001102537</v>
      </c>
      <c r="I293" s="82">
        <f>I292/G292*100</f>
        <v>99.212598425196859</v>
      </c>
      <c r="J293" s="82">
        <f>J292/H292*100</f>
        <v>99.217877094972067</v>
      </c>
      <c r="K293" s="82">
        <f>K292/I292*100</f>
        <v>99.206349206349216</v>
      </c>
    </row>
    <row r="294" spans="1:11" s="50" customFormat="1" ht="25.5" x14ac:dyDescent="0.2">
      <c r="A294" s="67" t="s">
        <v>75</v>
      </c>
      <c r="B294" s="54" t="s">
        <v>55</v>
      </c>
      <c r="C294" s="52">
        <v>260</v>
      </c>
      <c r="D294" s="52">
        <v>253</v>
      </c>
      <c r="E294" s="52">
        <v>247</v>
      </c>
      <c r="F294" s="52">
        <v>242</v>
      </c>
      <c r="G294" s="52">
        <v>242</v>
      </c>
      <c r="H294" s="52">
        <v>240</v>
      </c>
      <c r="I294" s="52">
        <v>240</v>
      </c>
      <c r="J294" s="52">
        <v>238</v>
      </c>
      <c r="K294" s="52">
        <v>238</v>
      </c>
    </row>
    <row r="295" spans="1:11" s="50" customFormat="1" ht="38.25" x14ac:dyDescent="0.2">
      <c r="A295" s="71" t="s">
        <v>76</v>
      </c>
      <c r="B295" s="54" t="s">
        <v>55</v>
      </c>
      <c r="C295" s="52">
        <v>134</v>
      </c>
      <c r="D295" s="52">
        <v>134</v>
      </c>
      <c r="E295" s="52">
        <v>134</v>
      </c>
      <c r="F295" s="52">
        <v>134</v>
      </c>
      <c r="G295" s="52">
        <v>134</v>
      </c>
      <c r="H295" s="52">
        <v>134</v>
      </c>
      <c r="I295" s="52">
        <v>134</v>
      </c>
      <c r="J295" s="52">
        <v>134</v>
      </c>
      <c r="K295" s="52">
        <v>134</v>
      </c>
    </row>
    <row r="296" spans="1:11" s="50" customFormat="1" x14ac:dyDescent="0.2">
      <c r="A296" s="71" t="s">
        <v>160</v>
      </c>
      <c r="B296" s="54" t="s">
        <v>55</v>
      </c>
      <c r="C296" s="89">
        <v>36</v>
      </c>
      <c r="D296" s="89">
        <v>33</v>
      </c>
      <c r="E296" s="89">
        <v>19</v>
      </c>
      <c r="F296" s="89">
        <v>18</v>
      </c>
      <c r="G296" s="89">
        <v>19</v>
      </c>
      <c r="H296" s="89">
        <v>18</v>
      </c>
      <c r="I296" s="89">
        <v>19</v>
      </c>
      <c r="J296" s="89">
        <v>18</v>
      </c>
      <c r="K296" s="89">
        <v>19</v>
      </c>
    </row>
    <row r="297" spans="1:11" s="50" customFormat="1" ht="25.5" x14ac:dyDescent="0.2">
      <c r="A297" s="71" t="s">
        <v>112</v>
      </c>
      <c r="B297" s="54" t="s">
        <v>55</v>
      </c>
      <c r="C297" s="52">
        <v>44</v>
      </c>
      <c r="D297" s="52">
        <v>20</v>
      </c>
      <c r="E297" s="52">
        <v>20</v>
      </c>
      <c r="F297" s="52">
        <v>20</v>
      </c>
      <c r="G297" s="52">
        <v>20</v>
      </c>
      <c r="H297" s="52">
        <v>20</v>
      </c>
      <c r="I297" s="52">
        <v>20</v>
      </c>
      <c r="J297" s="52">
        <v>20</v>
      </c>
      <c r="K297" s="52">
        <v>20</v>
      </c>
    </row>
    <row r="298" spans="1:11" s="50" customFormat="1" ht="25.5" x14ac:dyDescent="0.2">
      <c r="A298" s="71" t="s">
        <v>118</v>
      </c>
      <c r="B298" s="54" t="s">
        <v>55</v>
      </c>
      <c r="C298" s="52">
        <v>28</v>
      </c>
      <c r="D298" s="52">
        <v>22</v>
      </c>
      <c r="E298" s="52">
        <v>24</v>
      </c>
      <c r="F298" s="52">
        <v>23</v>
      </c>
      <c r="G298" s="52">
        <v>24</v>
      </c>
      <c r="H298" s="52">
        <v>23</v>
      </c>
      <c r="I298" s="52">
        <v>24</v>
      </c>
      <c r="J298" s="52">
        <v>23</v>
      </c>
      <c r="K298" s="52">
        <v>24</v>
      </c>
    </row>
    <row r="299" spans="1:11" s="50" customFormat="1" x14ac:dyDescent="0.2">
      <c r="A299" s="72" t="s">
        <v>49</v>
      </c>
      <c r="B299" s="54" t="s">
        <v>55</v>
      </c>
      <c r="C299" s="75">
        <v>613</v>
      </c>
      <c r="D299" s="75">
        <v>492</v>
      </c>
      <c r="E299" s="75">
        <v>485</v>
      </c>
      <c r="F299" s="75">
        <v>470</v>
      </c>
      <c r="G299" s="75">
        <v>450</v>
      </c>
      <c r="H299" s="52">
        <v>460</v>
      </c>
      <c r="I299" s="52">
        <v>445</v>
      </c>
      <c r="J299" s="52">
        <v>455</v>
      </c>
      <c r="K299" s="52">
        <v>440</v>
      </c>
    </row>
    <row r="300" spans="1:11" s="74" customFormat="1" x14ac:dyDescent="0.2">
      <c r="A300" s="72" t="s">
        <v>50</v>
      </c>
      <c r="B300" s="54" t="s">
        <v>55</v>
      </c>
      <c r="C300" s="52">
        <v>141</v>
      </c>
      <c r="D300" s="52">
        <v>86</v>
      </c>
      <c r="E300" s="52">
        <v>85</v>
      </c>
      <c r="F300" s="52">
        <v>85</v>
      </c>
      <c r="G300" s="52">
        <v>84</v>
      </c>
      <c r="H300" s="52">
        <v>84</v>
      </c>
      <c r="I300" s="52">
        <v>83</v>
      </c>
      <c r="J300" s="52">
        <v>83</v>
      </c>
      <c r="K300" s="52">
        <v>82</v>
      </c>
    </row>
    <row r="301" spans="1:11" s="50" customFormat="1" x14ac:dyDescent="0.2">
      <c r="A301" s="51" t="s">
        <v>10</v>
      </c>
      <c r="B301" s="54" t="s">
        <v>1</v>
      </c>
      <c r="C301" s="82">
        <v>94.6</v>
      </c>
      <c r="D301" s="82">
        <f>D300/C300*100</f>
        <v>60.99290780141844</v>
      </c>
      <c r="E301" s="82">
        <f t="shared" ref="E301:F301" si="158">E300/D300*100</f>
        <v>98.837209302325576</v>
      </c>
      <c r="F301" s="82">
        <f t="shared" si="158"/>
        <v>100</v>
      </c>
      <c r="G301" s="82">
        <f>G300/E300*100</f>
        <v>98.82352941176471</v>
      </c>
      <c r="H301" s="82">
        <f>H300/F300*100</f>
        <v>98.82352941176471</v>
      </c>
      <c r="I301" s="82">
        <f>I300/G300*100</f>
        <v>98.80952380952381</v>
      </c>
      <c r="J301" s="82">
        <f>J300/H300*100</f>
        <v>98.80952380952381</v>
      </c>
      <c r="K301" s="82">
        <f>K300/I300*100</f>
        <v>98.795180722891558</v>
      </c>
    </row>
    <row r="302" spans="1:11" s="50" customFormat="1" ht="38.25" x14ac:dyDescent="0.2">
      <c r="A302" s="76" t="s">
        <v>41</v>
      </c>
      <c r="B302" s="54" t="s">
        <v>55</v>
      </c>
      <c r="C302" s="52">
        <f>C304+C308</f>
        <v>1071</v>
      </c>
      <c r="D302" s="52">
        <f t="shared" ref="D302:K302" si="159">D304+D308</f>
        <v>897</v>
      </c>
      <c r="E302" s="52">
        <f t="shared" si="159"/>
        <v>906</v>
      </c>
      <c r="F302" s="52">
        <f t="shared" si="159"/>
        <v>910</v>
      </c>
      <c r="G302" s="52">
        <f t="shared" si="159"/>
        <v>912</v>
      </c>
      <c r="H302" s="52">
        <f t="shared" si="159"/>
        <v>912</v>
      </c>
      <c r="I302" s="52">
        <f t="shared" si="159"/>
        <v>914</v>
      </c>
      <c r="J302" s="52">
        <f t="shared" si="159"/>
        <v>914</v>
      </c>
      <c r="K302" s="52">
        <f t="shared" si="159"/>
        <v>917</v>
      </c>
    </row>
    <row r="303" spans="1:11" s="50" customFormat="1" x14ac:dyDescent="0.2">
      <c r="A303" s="51" t="s">
        <v>10</v>
      </c>
      <c r="B303" s="54" t="s">
        <v>1</v>
      </c>
      <c r="C303" s="82">
        <v>98.3</v>
      </c>
      <c r="D303" s="82">
        <f>D302/C302*100</f>
        <v>83.753501400560225</v>
      </c>
      <c r="E303" s="82">
        <f t="shared" ref="E303:F303" si="160">E302/D302*100</f>
        <v>101.00334448160535</v>
      </c>
      <c r="F303" s="82">
        <f t="shared" si="160"/>
        <v>100.44150110375276</v>
      </c>
      <c r="G303" s="82">
        <f>G302/E302*100</f>
        <v>100.66225165562915</v>
      </c>
      <c r="H303" s="82">
        <f>H302/F302*100</f>
        <v>100.21978021978022</v>
      </c>
      <c r="I303" s="82">
        <f>I302/G302*100</f>
        <v>100.21929824561404</v>
      </c>
      <c r="J303" s="82">
        <f>J302/H302*100</f>
        <v>100.21929824561404</v>
      </c>
      <c r="K303" s="82">
        <f>K302/I302*100</f>
        <v>100.32822757111597</v>
      </c>
    </row>
    <row r="304" spans="1:11" s="50" customFormat="1" ht="38.25" x14ac:dyDescent="0.2">
      <c r="A304" s="72" t="s">
        <v>51</v>
      </c>
      <c r="B304" s="54" t="s">
        <v>55</v>
      </c>
      <c r="C304" s="52">
        <f>C306+C307</f>
        <v>642</v>
      </c>
      <c r="D304" s="52">
        <f t="shared" ref="D304:K304" si="161">D306+D307</f>
        <v>545</v>
      </c>
      <c r="E304" s="52">
        <f t="shared" si="161"/>
        <v>553</v>
      </c>
      <c r="F304" s="52">
        <f t="shared" si="161"/>
        <v>555</v>
      </c>
      <c r="G304" s="52">
        <f t="shared" si="161"/>
        <v>556</v>
      </c>
      <c r="H304" s="52">
        <f t="shared" si="161"/>
        <v>555</v>
      </c>
      <c r="I304" s="52">
        <f t="shared" si="161"/>
        <v>556</v>
      </c>
      <c r="J304" s="52">
        <f t="shared" si="161"/>
        <v>555</v>
      </c>
      <c r="K304" s="52">
        <f t="shared" si="161"/>
        <v>557</v>
      </c>
    </row>
    <row r="305" spans="1:11" s="50" customFormat="1" x14ac:dyDescent="0.2">
      <c r="A305" s="51" t="s">
        <v>10</v>
      </c>
      <c r="B305" s="54" t="s">
        <v>1</v>
      </c>
      <c r="C305" s="82">
        <v>97.9</v>
      </c>
      <c r="D305" s="82">
        <f>D304/C304*100</f>
        <v>84.890965732087238</v>
      </c>
      <c r="E305" s="82">
        <f t="shared" ref="E305:F305" si="162">E304/D304*100</f>
        <v>101.46788990825688</v>
      </c>
      <c r="F305" s="82">
        <f t="shared" si="162"/>
        <v>100.3616636528029</v>
      </c>
      <c r="G305" s="82">
        <f>G304/E304*100</f>
        <v>100.54249547920433</v>
      </c>
      <c r="H305" s="82">
        <f>H304/F304*100</f>
        <v>100</v>
      </c>
      <c r="I305" s="82">
        <f>I304/G304*100</f>
        <v>100</v>
      </c>
      <c r="J305" s="82">
        <f>J304/H304*100</f>
        <v>100</v>
      </c>
      <c r="K305" s="82">
        <f>K304/I304*100</f>
        <v>100.17985611510791</v>
      </c>
    </row>
    <row r="306" spans="1:11" s="50" customFormat="1" ht="25.5" x14ac:dyDescent="0.2">
      <c r="A306" s="67" t="s">
        <v>79</v>
      </c>
      <c r="B306" s="54" t="s">
        <v>55</v>
      </c>
      <c r="C306" s="52"/>
      <c r="D306" s="52">
        <v>23</v>
      </c>
      <c r="E306" s="52">
        <v>31</v>
      </c>
      <c r="F306" s="52">
        <v>30</v>
      </c>
      <c r="G306" s="52">
        <v>31</v>
      </c>
      <c r="H306" s="75">
        <v>30</v>
      </c>
      <c r="I306" s="75">
        <v>31</v>
      </c>
      <c r="J306" s="75">
        <v>30</v>
      </c>
      <c r="K306" s="75">
        <v>31</v>
      </c>
    </row>
    <row r="307" spans="1:11" s="50" customFormat="1" x14ac:dyDescent="0.2">
      <c r="A307" s="72" t="s">
        <v>49</v>
      </c>
      <c r="B307" s="54" t="s">
        <v>55</v>
      </c>
      <c r="C307" s="52">
        <v>642</v>
      </c>
      <c r="D307" s="52">
        <v>522</v>
      </c>
      <c r="E307" s="52">
        <v>522</v>
      </c>
      <c r="F307" s="52">
        <v>525</v>
      </c>
      <c r="G307" s="52">
        <v>525</v>
      </c>
      <c r="H307" s="75">
        <v>525</v>
      </c>
      <c r="I307" s="75">
        <v>525</v>
      </c>
      <c r="J307" s="75">
        <v>525</v>
      </c>
      <c r="K307" s="75">
        <v>526</v>
      </c>
    </row>
    <row r="308" spans="1:11" s="50" customFormat="1" x14ac:dyDescent="0.2">
      <c r="A308" s="72" t="s">
        <v>50</v>
      </c>
      <c r="B308" s="54" t="s">
        <v>55</v>
      </c>
      <c r="C308" s="52">
        <f>C310+C311</f>
        <v>429</v>
      </c>
      <c r="D308" s="52">
        <f t="shared" ref="D308:K308" si="163">D310+D311</f>
        <v>352</v>
      </c>
      <c r="E308" s="52">
        <f t="shared" si="163"/>
        <v>353</v>
      </c>
      <c r="F308" s="52">
        <f t="shared" si="163"/>
        <v>355</v>
      </c>
      <c r="G308" s="52">
        <f t="shared" si="163"/>
        <v>356</v>
      </c>
      <c r="H308" s="52">
        <f t="shared" si="163"/>
        <v>357</v>
      </c>
      <c r="I308" s="52">
        <f t="shared" si="163"/>
        <v>358</v>
      </c>
      <c r="J308" s="52">
        <f t="shared" si="163"/>
        <v>359</v>
      </c>
      <c r="K308" s="52">
        <f t="shared" si="163"/>
        <v>360</v>
      </c>
    </row>
    <row r="309" spans="1:11" s="50" customFormat="1" x14ac:dyDescent="0.2">
      <c r="A309" s="51" t="s">
        <v>10</v>
      </c>
      <c r="B309" s="54" t="s">
        <v>1</v>
      </c>
      <c r="C309" s="82">
        <v>98.8</v>
      </c>
      <c r="D309" s="82">
        <f>D308/C308*100</f>
        <v>82.051282051282044</v>
      </c>
      <c r="E309" s="82">
        <f t="shared" ref="E309:F309" si="164">E308/D308*100</f>
        <v>100.28409090909092</v>
      </c>
      <c r="F309" s="82">
        <f t="shared" si="164"/>
        <v>100.56657223796034</v>
      </c>
      <c r="G309" s="82">
        <f>G308/E308*100</f>
        <v>100.84985835694052</v>
      </c>
      <c r="H309" s="81">
        <f>H308/F308*100</f>
        <v>100.56338028169014</v>
      </c>
      <c r="I309" s="81">
        <f>I308/G308*100</f>
        <v>100.56179775280899</v>
      </c>
      <c r="J309" s="81">
        <f>J308/H308*100</f>
        <v>100.56022408963585</v>
      </c>
      <c r="K309" s="81">
        <f>K308/I308*100</f>
        <v>100.55865921787711</v>
      </c>
    </row>
    <row r="310" spans="1:11" s="50" customFormat="1" x14ac:dyDescent="0.2">
      <c r="A310" s="86" t="s">
        <v>108</v>
      </c>
      <c r="B310" s="54" t="s">
        <v>55</v>
      </c>
      <c r="C310" s="52">
        <v>14</v>
      </c>
      <c r="D310" s="52">
        <v>13</v>
      </c>
      <c r="E310" s="52">
        <v>14</v>
      </c>
      <c r="F310" s="52">
        <v>13</v>
      </c>
      <c r="G310" s="52">
        <v>14</v>
      </c>
      <c r="H310" s="52">
        <v>13</v>
      </c>
      <c r="I310" s="52">
        <v>14</v>
      </c>
      <c r="J310" s="52">
        <v>13</v>
      </c>
      <c r="K310" s="52">
        <v>14</v>
      </c>
    </row>
    <row r="311" spans="1:11" s="50" customFormat="1" x14ac:dyDescent="0.2">
      <c r="A311" s="72" t="s">
        <v>49</v>
      </c>
      <c r="B311" s="54" t="s">
        <v>55</v>
      </c>
      <c r="C311" s="52">
        <v>415</v>
      </c>
      <c r="D311" s="52">
        <v>339</v>
      </c>
      <c r="E311" s="52">
        <v>339</v>
      </c>
      <c r="F311" s="52">
        <v>342</v>
      </c>
      <c r="G311" s="52">
        <v>342</v>
      </c>
      <c r="H311" s="52">
        <v>344</v>
      </c>
      <c r="I311" s="52">
        <v>344</v>
      </c>
      <c r="J311" s="52">
        <v>346</v>
      </c>
      <c r="K311" s="52">
        <v>346</v>
      </c>
    </row>
    <row r="312" spans="1:11" s="74" customFormat="1" ht="38.25" x14ac:dyDescent="0.2">
      <c r="A312" s="76" t="s">
        <v>73</v>
      </c>
      <c r="B312" s="54" t="s">
        <v>55</v>
      </c>
      <c r="C312" s="52">
        <f>C314+C321</f>
        <v>1186</v>
      </c>
      <c r="D312" s="52">
        <f t="shared" ref="D312:K312" si="165">D314+D321</f>
        <v>1145</v>
      </c>
      <c r="E312" s="52">
        <f t="shared" si="165"/>
        <v>1144</v>
      </c>
      <c r="F312" s="52">
        <f t="shared" si="165"/>
        <v>1146</v>
      </c>
      <c r="G312" s="52">
        <f t="shared" si="165"/>
        <v>1148</v>
      </c>
      <c r="H312" s="52">
        <f t="shared" si="165"/>
        <v>1148</v>
      </c>
      <c r="I312" s="52">
        <f t="shared" si="165"/>
        <v>1151</v>
      </c>
      <c r="J312" s="52">
        <f t="shared" si="165"/>
        <v>1150</v>
      </c>
      <c r="K312" s="52">
        <f t="shared" si="165"/>
        <v>1157</v>
      </c>
    </row>
    <row r="313" spans="1:11" s="50" customFormat="1" x14ac:dyDescent="0.2">
      <c r="A313" s="51" t="s">
        <v>10</v>
      </c>
      <c r="B313" s="54" t="s">
        <v>1</v>
      </c>
      <c r="C313" s="82">
        <v>94.1</v>
      </c>
      <c r="D313" s="82">
        <f>D312/C312*100</f>
        <v>96.543001686340645</v>
      </c>
      <c r="E313" s="82">
        <f t="shared" ref="E313:F313" si="166">E312/D312*100</f>
        <v>99.912663755458524</v>
      </c>
      <c r="F313" s="82">
        <f t="shared" si="166"/>
        <v>100.17482517482517</v>
      </c>
      <c r="G313" s="82">
        <f>G312/E312*100</f>
        <v>100.34965034965036</v>
      </c>
      <c r="H313" s="82">
        <f>H312/F312*100</f>
        <v>100.17452006980803</v>
      </c>
      <c r="I313" s="82">
        <f>I312/G312*100</f>
        <v>100.26132404181185</v>
      </c>
      <c r="J313" s="82">
        <f>J312/H312*100</f>
        <v>100.17421602787458</v>
      </c>
      <c r="K313" s="82">
        <f>K312/I312*100</f>
        <v>100.52128583840138</v>
      </c>
    </row>
    <row r="314" spans="1:11" s="50" customFormat="1" ht="38.25" x14ac:dyDescent="0.2">
      <c r="A314" s="72" t="s">
        <v>51</v>
      </c>
      <c r="B314" s="54" t="s">
        <v>55</v>
      </c>
      <c r="C314" s="52">
        <f>SUM(C316:C320)</f>
        <v>751</v>
      </c>
      <c r="D314" s="52">
        <f t="shared" ref="D314:K314" si="167">SUM(D316:D320)</f>
        <v>733</v>
      </c>
      <c r="E314" s="52">
        <f t="shared" si="167"/>
        <v>731</v>
      </c>
      <c r="F314" s="52">
        <f t="shared" si="167"/>
        <v>732</v>
      </c>
      <c r="G314" s="52">
        <f t="shared" si="167"/>
        <v>733</v>
      </c>
      <c r="H314" s="52">
        <f t="shared" si="167"/>
        <v>733</v>
      </c>
      <c r="I314" s="52">
        <f t="shared" si="167"/>
        <v>735</v>
      </c>
      <c r="J314" s="52">
        <f t="shared" si="167"/>
        <v>734</v>
      </c>
      <c r="K314" s="52">
        <f t="shared" si="167"/>
        <v>740</v>
      </c>
    </row>
    <row r="315" spans="1:11" s="50" customFormat="1" x14ac:dyDescent="0.2">
      <c r="A315" s="51" t="s">
        <v>10</v>
      </c>
      <c r="B315" s="54" t="s">
        <v>1</v>
      </c>
      <c r="C315" s="82">
        <v>91.4</v>
      </c>
      <c r="D315" s="82">
        <f>D314/C314*100</f>
        <v>97.603195739014652</v>
      </c>
      <c r="E315" s="82">
        <f t="shared" ref="E315:F315" si="168">E314/D314*100</f>
        <v>99.727148703956345</v>
      </c>
      <c r="F315" s="82">
        <f t="shared" si="168"/>
        <v>100.13679890560876</v>
      </c>
      <c r="G315" s="82">
        <f>G314/E314*100</f>
        <v>100.27359781121751</v>
      </c>
      <c r="H315" s="82">
        <f>H314/F314*100</f>
        <v>100.13661202185793</v>
      </c>
      <c r="I315" s="82">
        <f>I314/G314*100</f>
        <v>100.27285129604367</v>
      </c>
      <c r="J315" s="82">
        <f>J314/H314*100</f>
        <v>100.13642564802183</v>
      </c>
      <c r="K315" s="82">
        <f>K314/I314*100</f>
        <v>100.68027210884354</v>
      </c>
    </row>
    <row r="316" spans="1:11" s="50" customFormat="1" ht="25.5" x14ac:dyDescent="0.2">
      <c r="A316" s="67" t="s">
        <v>97</v>
      </c>
      <c r="B316" s="54" t="s">
        <v>55</v>
      </c>
      <c r="C316" s="52">
        <v>64</v>
      </c>
      <c r="D316" s="52">
        <v>67</v>
      </c>
      <c r="E316" s="52">
        <v>65</v>
      </c>
      <c r="F316" s="52">
        <v>65</v>
      </c>
      <c r="G316" s="52">
        <v>70</v>
      </c>
      <c r="H316" s="52">
        <v>65</v>
      </c>
      <c r="I316" s="52">
        <v>70</v>
      </c>
      <c r="J316" s="52">
        <v>65</v>
      </c>
      <c r="K316" s="52">
        <v>70</v>
      </c>
    </row>
    <row r="317" spans="1:11" s="50" customFormat="1" ht="38.25" x14ac:dyDescent="0.2">
      <c r="A317" s="71" t="s">
        <v>165</v>
      </c>
      <c r="B317" s="54" t="s">
        <v>55</v>
      </c>
      <c r="C317" s="52">
        <v>12</v>
      </c>
      <c r="D317" s="52">
        <v>12</v>
      </c>
      <c r="E317" s="52">
        <v>0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</row>
    <row r="318" spans="1:11" s="50" customFormat="1" ht="25.5" x14ac:dyDescent="0.2">
      <c r="A318" s="71" t="s">
        <v>166</v>
      </c>
      <c r="B318" s="54" t="s">
        <v>55</v>
      </c>
      <c r="C318" s="52">
        <v>0</v>
      </c>
      <c r="D318" s="52">
        <v>0</v>
      </c>
      <c r="E318" s="52">
        <v>14</v>
      </c>
      <c r="F318" s="52">
        <v>14</v>
      </c>
      <c r="G318" s="52">
        <v>14</v>
      </c>
      <c r="H318" s="52">
        <v>14</v>
      </c>
      <c r="I318" s="52">
        <v>14</v>
      </c>
      <c r="J318" s="52">
        <v>14</v>
      </c>
      <c r="K318" s="52">
        <v>14</v>
      </c>
    </row>
    <row r="319" spans="1:11" s="50" customFormat="1" ht="25.5" x14ac:dyDescent="0.2">
      <c r="A319" s="71" t="s">
        <v>144</v>
      </c>
      <c r="B319" s="54" t="s">
        <v>55</v>
      </c>
      <c r="C319" s="52">
        <v>35</v>
      </c>
      <c r="D319" s="52">
        <v>35</v>
      </c>
      <c r="E319" s="52">
        <v>34</v>
      </c>
      <c r="F319" s="52">
        <v>34</v>
      </c>
      <c r="G319" s="52">
        <v>34</v>
      </c>
      <c r="H319" s="52">
        <v>34</v>
      </c>
      <c r="I319" s="52">
        <v>34</v>
      </c>
      <c r="J319" s="52">
        <v>34</v>
      </c>
      <c r="K319" s="52">
        <v>34</v>
      </c>
    </row>
    <row r="320" spans="1:11" s="50" customFormat="1" x14ac:dyDescent="0.2">
      <c r="A320" s="72" t="s">
        <v>49</v>
      </c>
      <c r="B320" s="54" t="s">
        <v>55</v>
      </c>
      <c r="C320" s="52">
        <v>640</v>
      </c>
      <c r="D320" s="52">
        <v>619</v>
      </c>
      <c r="E320" s="52">
        <v>618</v>
      </c>
      <c r="F320" s="52">
        <v>619</v>
      </c>
      <c r="G320" s="52">
        <v>615</v>
      </c>
      <c r="H320" s="52">
        <v>620</v>
      </c>
      <c r="I320" s="52">
        <v>617</v>
      </c>
      <c r="J320" s="52">
        <v>621</v>
      </c>
      <c r="K320" s="52">
        <v>622</v>
      </c>
    </row>
    <row r="321" spans="1:11" s="50" customFormat="1" x14ac:dyDescent="0.2">
      <c r="A321" s="72" t="s">
        <v>50</v>
      </c>
      <c r="B321" s="54" t="s">
        <v>55</v>
      </c>
      <c r="C321" s="56">
        <v>435</v>
      </c>
      <c r="D321" s="56">
        <v>412</v>
      </c>
      <c r="E321" s="56">
        <v>413</v>
      </c>
      <c r="F321" s="56">
        <v>414</v>
      </c>
      <c r="G321" s="56">
        <v>415</v>
      </c>
      <c r="H321" s="52">
        <v>415</v>
      </c>
      <c r="I321" s="52">
        <v>416</v>
      </c>
      <c r="J321" s="52">
        <v>416</v>
      </c>
      <c r="K321" s="52">
        <v>417</v>
      </c>
    </row>
    <row r="322" spans="1:11" s="50" customFormat="1" x14ac:dyDescent="0.2">
      <c r="A322" s="51" t="s">
        <v>10</v>
      </c>
      <c r="B322" s="54" t="s">
        <v>1</v>
      </c>
      <c r="C322" s="82">
        <v>99.3</v>
      </c>
      <c r="D322" s="82">
        <f>D321/C321*100</f>
        <v>94.71264367816093</v>
      </c>
      <c r="E322" s="82">
        <f t="shared" ref="E322:F322" si="169">E321/D321*100</f>
        <v>100.24271844660196</v>
      </c>
      <c r="F322" s="82">
        <f t="shared" si="169"/>
        <v>100.24213075060533</v>
      </c>
      <c r="G322" s="82">
        <f>G321/E321*100</f>
        <v>100.48426150121065</v>
      </c>
      <c r="H322" s="82">
        <f>H321/F321*100</f>
        <v>100.2415458937198</v>
      </c>
      <c r="I322" s="82">
        <f>I321/G321*100</f>
        <v>100.2409638554217</v>
      </c>
      <c r="J322" s="82">
        <f>J321/H321*100</f>
        <v>100.2409638554217</v>
      </c>
      <c r="K322" s="82">
        <f>K321/I321*100</f>
        <v>100.24038461538463</v>
      </c>
    </row>
    <row r="323" spans="1:11" s="50" customFormat="1" ht="51" x14ac:dyDescent="0.2">
      <c r="A323" s="76" t="s">
        <v>42</v>
      </c>
      <c r="B323" s="54" t="s">
        <v>55</v>
      </c>
      <c r="C323" s="52">
        <f>C325+C327</f>
        <v>2334</v>
      </c>
      <c r="D323" s="52">
        <f t="shared" ref="D323:K323" si="170">D325+D327</f>
        <v>2457</v>
      </c>
      <c r="E323" s="52">
        <f t="shared" si="170"/>
        <v>2530</v>
      </c>
      <c r="F323" s="52">
        <f t="shared" si="170"/>
        <v>2541</v>
      </c>
      <c r="G323" s="52">
        <f t="shared" si="170"/>
        <v>2543</v>
      </c>
      <c r="H323" s="52">
        <f t="shared" si="170"/>
        <v>2542</v>
      </c>
      <c r="I323" s="52">
        <f t="shared" si="170"/>
        <v>2545</v>
      </c>
      <c r="J323" s="52">
        <f t="shared" si="170"/>
        <v>2543</v>
      </c>
      <c r="K323" s="52">
        <f t="shared" si="170"/>
        <v>2548</v>
      </c>
    </row>
    <row r="324" spans="1:11" s="50" customFormat="1" x14ac:dyDescent="0.2">
      <c r="A324" s="51" t="s">
        <v>10</v>
      </c>
      <c r="B324" s="54" t="s">
        <v>1</v>
      </c>
      <c r="C324" s="82">
        <v>103.2</v>
      </c>
      <c r="D324" s="82">
        <f>D323/C323*100</f>
        <v>105.26992287917739</v>
      </c>
      <c r="E324" s="82">
        <f t="shared" ref="E324:F324" si="171">E323/D323*100</f>
        <v>102.97110297110297</v>
      </c>
      <c r="F324" s="82">
        <f t="shared" si="171"/>
        <v>100.43478260869566</v>
      </c>
      <c r="G324" s="82">
        <f>G323/E323*100</f>
        <v>100.51383399209486</v>
      </c>
      <c r="H324" s="82">
        <f>H323/F323*100</f>
        <v>100.03935458480913</v>
      </c>
      <c r="I324" s="82">
        <f>I323/G323*100</f>
        <v>100.07864726700748</v>
      </c>
      <c r="J324" s="82">
        <f>J323/H323*100</f>
        <v>100.03933910306846</v>
      </c>
      <c r="K324" s="82">
        <f>K323/I323*100</f>
        <v>100.11787819253438</v>
      </c>
    </row>
    <row r="325" spans="1:11" s="50" customFormat="1" ht="38.25" x14ac:dyDescent="0.2">
      <c r="A325" s="72" t="s">
        <v>51</v>
      </c>
      <c r="B325" s="54" t="s">
        <v>55</v>
      </c>
      <c r="C325" s="52">
        <v>623</v>
      </c>
      <c r="D325" s="52">
        <v>818</v>
      </c>
      <c r="E325" s="52">
        <v>890</v>
      </c>
      <c r="F325" s="52">
        <v>900</v>
      </c>
      <c r="G325" s="52">
        <v>901</v>
      </c>
      <c r="H325" s="52">
        <v>901</v>
      </c>
      <c r="I325" s="52">
        <v>902</v>
      </c>
      <c r="J325" s="52">
        <v>902</v>
      </c>
      <c r="K325" s="52">
        <v>904</v>
      </c>
    </row>
    <row r="326" spans="1:11" s="50" customFormat="1" x14ac:dyDescent="0.2">
      <c r="A326" s="51" t="s">
        <v>10</v>
      </c>
      <c r="B326" s="54" t="s">
        <v>1</v>
      </c>
      <c r="C326" s="82">
        <v>112.5</v>
      </c>
      <c r="D326" s="82">
        <f>D325/C325*100</f>
        <v>131.30016051364365</v>
      </c>
      <c r="E326" s="82">
        <f t="shared" ref="E326:F326" si="172">E325/D325*100</f>
        <v>108.80195599022005</v>
      </c>
      <c r="F326" s="82">
        <f t="shared" si="172"/>
        <v>101.12359550561798</v>
      </c>
      <c r="G326" s="82">
        <f>G325/E325*100</f>
        <v>101.23595505617978</v>
      </c>
      <c r="H326" s="82">
        <f>H325/F325*100</f>
        <v>100.1111111111111</v>
      </c>
      <c r="I326" s="82">
        <f>I325/G325*100</f>
        <v>100.11098779134295</v>
      </c>
      <c r="J326" s="82">
        <f>J325/H325*100</f>
        <v>100.11098779134295</v>
      </c>
      <c r="K326" s="82">
        <f>K325/I325*100</f>
        <v>100.22172949002217</v>
      </c>
    </row>
    <row r="327" spans="1:11" s="50" customFormat="1" x14ac:dyDescent="0.2">
      <c r="A327" s="72" t="s">
        <v>50</v>
      </c>
      <c r="B327" s="54" t="s">
        <v>55</v>
      </c>
      <c r="C327" s="56">
        <v>1711</v>
      </c>
      <c r="D327" s="56">
        <v>1639</v>
      </c>
      <c r="E327" s="56">
        <v>1640</v>
      </c>
      <c r="F327" s="56">
        <v>1641</v>
      </c>
      <c r="G327" s="56">
        <v>1642</v>
      </c>
      <c r="H327" s="56">
        <v>1641</v>
      </c>
      <c r="I327" s="56">
        <v>1643</v>
      </c>
      <c r="J327" s="56">
        <v>1641</v>
      </c>
      <c r="K327" s="56">
        <v>1644</v>
      </c>
    </row>
    <row r="328" spans="1:11" s="50" customFormat="1" x14ac:dyDescent="0.2">
      <c r="A328" s="51" t="s">
        <v>10</v>
      </c>
      <c r="B328" s="54" t="s">
        <v>1</v>
      </c>
      <c r="C328" s="82">
        <v>100.2</v>
      </c>
      <c r="D328" s="82">
        <f>D327/C327*100</f>
        <v>95.791934541203972</v>
      </c>
      <c r="E328" s="82">
        <f t="shared" ref="E328:F328" si="173">E327/D327*100</f>
        <v>100.06101281269066</v>
      </c>
      <c r="F328" s="82">
        <f t="shared" si="173"/>
        <v>100.06097560975608</v>
      </c>
      <c r="G328" s="82">
        <f>G327/E327*100</f>
        <v>100.1219512195122</v>
      </c>
      <c r="H328" s="82">
        <f>H327/F327*100</f>
        <v>100</v>
      </c>
      <c r="I328" s="82">
        <f>I327/G327*100</f>
        <v>100.06090133982948</v>
      </c>
      <c r="J328" s="82">
        <f>J327/H327*100</f>
        <v>100</v>
      </c>
      <c r="K328" s="82">
        <f>K327/I327*100</f>
        <v>100.06086427267194</v>
      </c>
    </row>
    <row r="329" spans="1:11" s="50" customFormat="1" ht="51" x14ac:dyDescent="0.2">
      <c r="A329" s="76" t="s">
        <v>43</v>
      </c>
      <c r="B329" s="54" t="s">
        <v>55</v>
      </c>
      <c r="C329" s="52">
        <f>C331+C338</f>
        <v>6886</v>
      </c>
      <c r="D329" s="52">
        <f t="shared" ref="D329:K329" si="174">D331+D338</f>
        <v>6878</v>
      </c>
      <c r="E329" s="52">
        <f t="shared" si="174"/>
        <v>6881</v>
      </c>
      <c r="F329" s="52">
        <f t="shared" si="174"/>
        <v>6884</v>
      </c>
      <c r="G329" s="52">
        <f t="shared" si="174"/>
        <v>6889</v>
      </c>
      <c r="H329" s="52">
        <f t="shared" si="174"/>
        <v>6887</v>
      </c>
      <c r="I329" s="52">
        <f t="shared" si="174"/>
        <v>6891</v>
      </c>
      <c r="J329" s="52">
        <f t="shared" si="174"/>
        <v>6889</v>
      </c>
      <c r="K329" s="52">
        <f t="shared" si="174"/>
        <v>6893</v>
      </c>
    </row>
    <row r="330" spans="1:11" s="50" customFormat="1" x14ac:dyDescent="0.2">
      <c r="A330" s="51" t="s">
        <v>10</v>
      </c>
      <c r="B330" s="54" t="s">
        <v>1</v>
      </c>
      <c r="C330" s="82">
        <v>101.7</v>
      </c>
      <c r="D330" s="82">
        <f>D329/C329*100</f>
        <v>99.883822248039493</v>
      </c>
      <c r="E330" s="82">
        <f t="shared" ref="E330:F330" si="175">E329/D329*100</f>
        <v>100.04361733061937</v>
      </c>
      <c r="F330" s="82">
        <f t="shared" si="175"/>
        <v>100.0435983141985</v>
      </c>
      <c r="G330" s="82">
        <f>G329/E329*100</f>
        <v>100.11626217119604</v>
      </c>
      <c r="H330" s="82">
        <f>H329/F329*100</f>
        <v>100.04357931435213</v>
      </c>
      <c r="I330" s="82">
        <f>I329/G329*100</f>
        <v>100.02903178980984</v>
      </c>
      <c r="J330" s="82">
        <f>J329/H329*100</f>
        <v>100.02904022070567</v>
      </c>
      <c r="K330" s="82">
        <f>K329/I329*100</f>
        <v>100.02902336380785</v>
      </c>
    </row>
    <row r="331" spans="1:11" s="50" customFormat="1" ht="38.25" x14ac:dyDescent="0.2">
      <c r="A331" s="72" t="s">
        <v>51</v>
      </c>
      <c r="B331" s="54" t="s">
        <v>55</v>
      </c>
      <c r="C331" s="52">
        <f>SUM(C333:C337)</f>
        <v>6871</v>
      </c>
      <c r="D331" s="52">
        <f t="shared" ref="D331:K331" si="176">SUM(D333:D337)</f>
        <v>6862</v>
      </c>
      <c r="E331" s="52">
        <f t="shared" si="176"/>
        <v>6864</v>
      </c>
      <c r="F331" s="52">
        <f t="shared" si="176"/>
        <v>6867</v>
      </c>
      <c r="G331" s="52">
        <f t="shared" si="176"/>
        <v>6871</v>
      </c>
      <c r="H331" s="52">
        <f t="shared" si="176"/>
        <v>6869</v>
      </c>
      <c r="I331" s="52">
        <f t="shared" si="176"/>
        <v>6873</v>
      </c>
      <c r="J331" s="52">
        <f t="shared" si="176"/>
        <v>6871</v>
      </c>
      <c r="K331" s="52">
        <f t="shared" si="176"/>
        <v>6875</v>
      </c>
    </row>
    <row r="332" spans="1:11" s="50" customFormat="1" x14ac:dyDescent="0.2">
      <c r="A332" s="51" t="s">
        <v>10</v>
      </c>
      <c r="B332" s="54" t="s">
        <v>1</v>
      </c>
      <c r="C332" s="82">
        <v>101.7</v>
      </c>
      <c r="D332" s="82">
        <f>D331/C331*100</f>
        <v>99.869014699461502</v>
      </c>
      <c r="E332" s="82">
        <f t="shared" ref="E332:F332" si="177">E331/D331*100</f>
        <v>100.02914602156805</v>
      </c>
      <c r="F332" s="82">
        <f t="shared" si="177"/>
        <v>100.04370629370629</v>
      </c>
      <c r="G332" s="82">
        <f>G331/E331*100</f>
        <v>100.10198135198137</v>
      </c>
      <c r="H332" s="82">
        <f>H331/F331*100</f>
        <v>100.029124799767</v>
      </c>
      <c r="I332" s="82">
        <f>I331/G331*100</f>
        <v>100.02910784456411</v>
      </c>
      <c r="J332" s="82">
        <f>J331/H331*100</f>
        <v>100.0291163196972</v>
      </c>
      <c r="K332" s="82">
        <f>K331/I331*100</f>
        <v>100.02909937436345</v>
      </c>
    </row>
    <row r="333" spans="1:11" s="50" customFormat="1" ht="25.5" x14ac:dyDescent="0.2">
      <c r="A333" s="67" t="s">
        <v>95</v>
      </c>
      <c r="B333" s="54" t="s">
        <v>55</v>
      </c>
      <c r="C333" s="52">
        <v>27</v>
      </c>
      <c r="D333" s="52">
        <v>27</v>
      </c>
      <c r="E333" s="52">
        <v>28</v>
      </c>
      <c r="F333" s="52">
        <v>28</v>
      </c>
      <c r="G333" s="52">
        <v>30</v>
      </c>
      <c r="H333" s="52">
        <v>28</v>
      </c>
      <c r="I333" s="52">
        <v>30</v>
      </c>
      <c r="J333" s="52">
        <v>28</v>
      </c>
      <c r="K333" s="52">
        <v>30</v>
      </c>
    </row>
    <row r="334" spans="1:11" s="50" customFormat="1" x14ac:dyDescent="0.2">
      <c r="A334" s="71" t="s">
        <v>98</v>
      </c>
      <c r="B334" s="54" t="s">
        <v>55</v>
      </c>
      <c r="C334" s="52">
        <v>11</v>
      </c>
      <c r="D334" s="52">
        <v>11</v>
      </c>
      <c r="E334" s="52">
        <v>12</v>
      </c>
      <c r="F334" s="52">
        <v>12</v>
      </c>
      <c r="G334" s="52">
        <v>12</v>
      </c>
      <c r="H334" s="52">
        <v>12</v>
      </c>
      <c r="I334" s="52">
        <v>12</v>
      </c>
      <c r="J334" s="52">
        <v>12</v>
      </c>
      <c r="K334" s="52">
        <v>12</v>
      </c>
    </row>
    <row r="335" spans="1:11" s="50" customFormat="1" ht="25.5" x14ac:dyDescent="0.2">
      <c r="A335" s="71" t="s">
        <v>168</v>
      </c>
      <c r="B335" s="54" t="s">
        <v>55</v>
      </c>
      <c r="C335" s="52">
        <v>32</v>
      </c>
      <c r="D335" s="52">
        <v>30</v>
      </c>
      <c r="E335" s="52">
        <v>29</v>
      </c>
      <c r="F335" s="52">
        <v>29</v>
      </c>
      <c r="G335" s="52">
        <v>29</v>
      </c>
      <c r="H335" s="52">
        <v>29</v>
      </c>
      <c r="I335" s="52">
        <v>29</v>
      </c>
      <c r="J335" s="52">
        <v>29</v>
      </c>
      <c r="K335" s="52">
        <v>29</v>
      </c>
    </row>
    <row r="336" spans="1:11" s="50" customFormat="1" ht="25.5" x14ac:dyDescent="0.2">
      <c r="A336" s="71" t="s">
        <v>169</v>
      </c>
      <c r="B336" s="54" t="s">
        <v>55</v>
      </c>
      <c r="C336" s="52">
        <v>5</v>
      </c>
      <c r="D336" s="52">
        <v>6</v>
      </c>
      <c r="E336" s="52">
        <v>6</v>
      </c>
      <c r="F336" s="52">
        <v>6</v>
      </c>
      <c r="G336" s="52">
        <v>6</v>
      </c>
      <c r="H336" s="52">
        <v>6</v>
      </c>
      <c r="I336" s="52">
        <v>6</v>
      </c>
      <c r="J336" s="52">
        <v>6</v>
      </c>
      <c r="K336" s="52">
        <v>6</v>
      </c>
    </row>
    <row r="337" spans="1:11" s="50" customFormat="1" x14ac:dyDescent="0.2">
      <c r="A337" s="72" t="s">
        <v>49</v>
      </c>
      <c r="B337" s="54" t="s">
        <v>55</v>
      </c>
      <c r="C337" s="52">
        <v>6796</v>
      </c>
      <c r="D337" s="52">
        <v>6788</v>
      </c>
      <c r="E337" s="52">
        <v>6789</v>
      </c>
      <c r="F337" s="52">
        <v>6792</v>
      </c>
      <c r="G337" s="52">
        <v>6794</v>
      </c>
      <c r="H337" s="52">
        <v>6794</v>
      </c>
      <c r="I337" s="52">
        <v>6796</v>
      </c>
      <c r="J337" s="52">
        <v>6796</v>
      </c>
      <c r="K337" s="52">
        <v>6798</v>
      </c>
    </row>
    <row r="338" spans="1:11" s="50" customFormat="1" x14ac:dyDescent="0.2">
      <c r="A338" s="72" t="s">
        <v>50</v>
      </c>
      <c r="B338" s="54" t="s">
        <v>55</v>
      </c>
      <c r="C338" s="52">
        <v>15</v>
      </c>
      <c r="D338" s="52">
        <v>16</v>
      </c>
      <c r="E338" s="52">
        <v>17</v>
      </c>
      <c r="F338" s="52">
        <v>17</v>
      </c>
      <c r="G338" s="52">
        <v>18</v>
      </c>
      <c r="H338" s="52">
        <v>18</v>
      </c>
      <c r="I338" s="52">
        <v>18</v>
      </c>
      <c r="J338" s="52">
        <v>18</v>
      </c>
      <c r="K338" s="52">
        <v>18</v>
      </c>
    </row>
    <row r="339" spans="1:11" s="50" customFormat="1" x14ac:dyDescent="0.2">
      <c r="A339" s="51" t="s">
        <v>10</v>
      </c>
      <c r="B339" s="54" t="s">
        <v>1</v>
      </c>
      <c r="C339" s="82">
        <v>100</v>
      </c>
      <c r="D339" s="82">
        <f>D338/C338*100</f>
        <v>106.66666666666667</v>
      </c>
      <c r="E339" s="82">
        <f t="shared" ref="E339:F339" si="178">E338/D338*100</f>
        <v>106.25</v>
      </c>
      <c r="F339" s="82">
        <f t="shared" si="178"/>
        <v>100</v>
      </c>
      <c r="G339" s="82">
        <f>G338/E338*100</f>
        <v>105.88235294117648</v>
      </c>
      <c r="H339" s="82">
        <f>H338/F338*100</f>
        <v>105.88235294117648</v>
      </c>
      <c r="I339" s="82">
        <f>I338/G338*100</f>
        <v>100</v>
      </c>
      <c r="J339" s="82">
        <f>J338/H338*100</f>
        <v>100</v>
      </c>
      <c r="K339" s="82">
        <f>K338/I338*100</f>
        <v>100</v>
      </c>
    </row>
    <row r="340" spans="1:11" s="50" customFormat="1" x14ac:dyDescent="0.2">
      <c r="A340" s="76" t="s">
        <v>74</v>
      </c>
      <c r="B340" s="54" t="s">
        <v>55</v>
      </c>
      <c r="C340" s="52">
        <f>C342+C353</f>
        <v>6713</v>
      </c>
      <c r="D340" s="52">
        <f t="shared" ref="D340:K340" si="179">D342+D353</f>
        <v>6749</v>
      </c>
      <c r="E340" s="52">
        <f t="shared" si="179"/>
        <v>6348</v>
      </c>
      <c r="F340" s="52">
        <f t="shared" si="179"/>
        <v>6387</v>
      </c>
      <c r="G340" s="52">
        <f t="shared" si="179"/>
        <v>6398</v>
      </c>
      <c r="H340" s="52">
        <f t="shared" si="179"/>
        <v>6387</v>
      </c>
      <c r="I340" s="52">
        <f t="shared" si="179"/>
        <v>6403</v>
      </c>
      <c r="J340" s="52">
        <f t="shared" si="179"/>
        <v>6387</v>
      </c>
      <c r="K340" s="52">
        <f t="shared" si="179"/>
        <v>6418</v>
      </c>
    </row>
    <row r="341" spans="1:11" s="50" customFormat="1" x14ac:dyDescent="0.2">
      <c r="A341" s="51" t="s">
        <v>10</v>
      </c>
      <c r="B341" s="54" t="s">
        <v>1</v>
      </c>
      <c r="C341" s="82">
        <v>100.6</v>
      </c>
      <c r="D341" s="82">
        <f>D340/C340*100</f>
        <v>100.53627290332192</v>
      </c>
      <c r="E341" s="82">
        <f>E340/D340*100</f>
        <v>94.058379019113943</v>
      </c>
      <c r="F341" s="82">
        <f t="shared" ref="F341" si="180">F340/E340*100</f>
        <v>100.61436672967862</v>
      </c>
      <c r="G341" s="82">
        <f>G340/E340*100</f>
        <v>100.78764965343414</v>
      </c>
      <c r="H341" s="82">
        <f>H340/F340*100</f>
        <v>100</v>
      </c>
      <c r="I341" s="82">
        <f>I340/G340*100</f>
        <v>100.07814942169429</v>
      </c>
      <c r="J341" s="82">
        <f>J340/H340*100</f>
        <v>100</v>
      </c>
      <c r="K341" s="82">
        <f>K340/I340*100</f>
        <v>100.23426518819304</v>
      </c>
    </row>
    <row r="342" spans="1:11" s="50" customFormat="1" ht="38.25" x14ac:dyDescent="0.2">
      <c r="A342" s="72" t="s">
        <v>51</v>
      </c>
      <c r="B342" s="54" t="s">
        <v>55</v>
      </c>
      <c r="C342" s="52">
        <f>SUM(C344:C352)</f>
        <v>6677</v>
      </c>
      <c r="D342" s="52">
        <f t="shared" ref="D342:K342" si="181">SUM(D344:D352)</f>
        <v>6720</v>
      </c>
      <c r="E342" s="52">
        <f t="shared" si="181"/>
        <v>6319</v>
      </c>
      <c r="F342" s="52">
        <f t="shared" si="181"/>
        <v>6358</v>
      </c>
      <c r="G342" s="52">
        <f t="shared" si="181"/>
        <v>6369</v>
      </c>
      <c r="H342" s="52">
        <f t="shared" si="181"/>
        <v>6358</v>
      </c>
      <c r="I342" s="52">
        <f t="shared" si="181"/>
        <v>6374</v>
      </c>
      <c r="J342" s="52">
        <f t="shared" si="181"/>
        <v>6358</v>
      </c>
      <c r="K342" s="52">
        <f t="shared" si="181"/>
        <v>6389</v>
      </c>
    </row>
    <row r="343" spans="1:11" s="50" customFormat="1" x14ac:dyDescent="0.2">
      <c r="A343" s="51" t="s">
        <v>10</v>
      </c>
      <c r="B343" s="54" t="s">
        <v>1</v>
      </c>
      <c r="C343" s="82">
        <v>100.6</v>
      </c>
      <c r="D343" s="82">
        <f>D342/C342*100</f>
        <v>100.64400179721432</v>
      </c>
      <c r="E343" s="82">
        <f t="shared" ref="E343:K343" si="182">E342/D342*100</f>
        <v>94.032738095238102</v>
      </c>
      <c r="F343" s="82">
        <f t="shared" si="182"/>
        <v>100.6171862636493</v>
      </c>
      <c r="G343" s="82">
        <f t="shared" si="182"/>
        <v>100.17301038062283</v>
      </c>
      <c r="H343" s="82">
        <f t="shared" si="182"/>
        <v>99.827288428324707</v>
      </c>
      <c r="I343" s="82">
        <f t="shared" si="182"/>
        <v>100.25165146272413</v>
      </c>
      <c r="J343" s="82">
        <f t="shared" si="182"/>
        <v>99.74898023219329</v>
      </c>
      <c r="K343" s="82">
        <f t="shared" si="182"/>
        <v>100.48757470902801</v>
      </c>
    </row>
    <row r="344" spans="1:11" s="50" customFormat="1" ht="25.5" x14ac:dyDescent="0.2">
      <c r="A344" s="86" t="s">
        <v>77</v>
      </c>
      <c r="B344" s="54" t="s">
        <v>55</v>
      </c>
      <c r="C344" s="52">
        <v>989</v>
      </c>
      <c r="D344" s="52">
        <v>914</v>
      </c>
      <c r="E344" s="52">
        <v>853</v>
      </c>
      <c r="F344" s="52">
        <v>850</v>
      </c>
      <c r="G344" s="52">
        <v>853</v>
      </c>
      <c r="H344" s="52">
        <v>850</v>
      </c>
      <c r="I344" s="52">
        <v>853</v>
      </c>
      <c r="J344" s="52">
        <v>850</v>
      </c>
      <c r="K344" s="52">
        <v>853</v>
      </c>
    </row>
    <row r="345" spans="1:11" s="50" customFormat="1" ht="25.5" x14ac:dyDescent="0.2">
      <c r="A345" s="86" t="s">
        <v>78</v>
      </c>
      <c r="B345" s="54" t="s">
        <v>55</v>
      </c>
      <c r="C345" s="52">
        <v>619</v>
      </c>
      <c r="D345" s="52">
        <v>611</v>
      </c>
      <c r="E345" s="52">
        <v>614</v>
      </c>
      <c r="F345" s="52">
        <v>615</v>
      </c>
      <c r="G345" s="52">
        <v>615</v>
      </c>
      <c r="H345" s="52">
        <v>615</v>
      </c>
      <c r="I345" s="52">
        <v>615</v>
      </c>
      <c r="J345" s="52">
        <v>615</v>
      </c>
      <c r="K345" s="52">
        <v>615</v>
      </c>
    </row>
    <row r="346" spans="1:11" s="50" customFormat="1" ht="38.25" x14ac:dyDescent="0.2">
      <c r="A346" s="86" t="s">
        <v>91</v>
      </c>
      <c r="B346" s="54" t="s">
        <v>55</v>
      </c>
      <c r="C346" s="52">
        <v>1624</v>
      </c>
      <c r="D346" s="52">
        <v>1690</v>
      </c>
      <c r="E346" s="52">
        <v>1535</v>
      </c>
      <c r="F346" s="52">
        <v>1570</v>
      </c>
      <c r="G346" s="52">
        <v>1570</v>
      </c>
      <c r="H346" s="52">
        <v>1570</v>
      </c>
      <c r="I346" s="52">
        <v>1570</v>
      </c>
      <c r="J346" s="52">
        <v>1570</v>
      </c>
      <c r="K346" s="52">
        <v>1580</v>
      </c>
    </row>
    <row r="347" spans="1:11" s="50" customFormat="1" ht="38.25" x14ac:dyDescent="0.2">
      <c r="A347" s="86" t="s">
        <v>92</v>
      </c>
      <c r="B347" s="54" t="s">
        <v>55</v>
      </c>
      <c r="C347" s="52">
        <v>158</v>
      </c>
      <c r="D347" s="52">
        <v>152</v>
      </c>
      <c r="E347" s="52">
        <v>152</v>
      </c>
      <c r="F347" s="52">
        <v>153</v>
      </c>
      <c r="G347" s="52">
        <v>155</v>
      </c>
      <c r="H347" s="52">
        <v>153</v>
      </c>
      <c r="I347" s="52">
        <v>155</v>
      </c>
      <c r="J347" s="52">
        <v>153</v>
      </c>
      <c r="K347" s="52">
        <v>155</v>
      </c>
    </row>
    <row r="348" spans="1:11" s="50" customFormat="1" ht="38.25" x14ac:dyDescent="0.2">
      <c r="A348" s="86" t="s">
        <v>93</v>
      </c>
      <c r="B348" s="54" t="s">
        <v>55</v>
      </c>
      <c r="C348" s="52">
        <v>1888</v>
      </c>
      <c r="D348" s="52">
        <v>1939</v>
      </c>
      <c r="E348" s="52">
        <v>1759</v>
      </c>
      <c r="F348" s="52">
        <v>1759</v>
      </c>
      <c r="G348" s="52">
        <v>1765</v>
      </c>
      <c r="H348" s="52">
        <v>1759</v>
      </c>
      <c r="I348" s="52">
        <v>1770</v>
      </c>
      <c r="J348" s="52">
        <v>1759</v>
      </c>
      <c r="K348" s="52">
        <v>1775</v>
      </c>
    </row>
    <row r="349" spans="1:11" s="50" customFormat="1" x14ac:dyDescent="0.2">
      <c r="A349" s="86" t="s">
        <v>94</v>
      </c>
      <c r="B349" s="54" t="s">
        <v>55</v>
      </c>
      <c r="C349" s="52">
        <v>38</v>
      </c>
      <c r="D349" s="52">
        <v>32</v>
      </c>
      <c r="E349" s="52">
        <v>46</v>
      </c>
      <c r="F349" s="52">
        <v>46</v>
      </c>
      <c r="G349" s="52">
        <v>46</v>
      </c>
      <c r="H349" s="52">
        <v>46</v>
      </c>
      <c r="I349" s="52">
        <v>46</v>
      </c>
      <c r="J349" s="52">
        <v>46</v>
      </c>
      <c r="K349" s="52">
        <v>46</v>
      </c>
    </row>
    <row r="350" spans="1:11" s="50" customFormat="1" ht="25.5" x14ac:dyDescent="0.2">
      <c r="A350" s="86" t="s">
        <v>99</v>
      </c>
      <c r="B350" s="54" t="s">
        <v>55</v>
      </c>
      <c r="C350" s="52">
        <v>48</v>
      </c>
      <c r="D350" s="52">
        <v>58</v>
      </c>
      <c r="E350" s="52">
        <v>26</v>
      </c>
      <c r="F350" s="52">
        <v>26</v>
      </c>
      <c r="G350" s="52">
        <v>26</v>
      </c>
      <c r="H350" s="52">
        <v>26</v>
      </c>
      <c r="I350" s="52">
        <v>26</v>
      </c>
      <c r="J350" s="52">
        <v>26</v>
      </c>
      <c r="K350" s="52">
        <v>26</v>
      </c>
    </row>
    <row r="351" spans="1:11" s="50" customFormat="1" ht="25.5" x14ac:dyDescent="0.2">
      <c r="A351" s="86" t="s">
        <v>171</v>
      </c>
      <c r="B351" s="54" t="s">
        <v>55</v>
      </c>
      <c r="C351" s="52">
        <v>70</v>
      </c>
      <c r="D351" s="52">
        <v>70</v>
      </c>
      <c r="E351" s="52">
        <v>74</v>
      </c>
      <c r="F351" s="52">
        <v>74</v>
      </c>
      <c r="G351" s="52">
        <v>74</v>
      </c>
      <c r="H351" s="52">
        <v>74</v>
      </c>
      <c r="I351" s="52">
        <v>74</v>
      </c>
      <c r="J351" s="52">
        <v>74</v>
      </c>
      <c r="K351" s="52">
        <v>74</v>
      </c>
    </row>
    <row r="352" spans="1:11" s="50" customFormat="1" x14ac:dyDescent="0.2">
      <c r="A352" s="72" t="s">
        <v>49</v>
      </c>
      <c r="B352" s="54" t="s">
        <v>55</v>
      </c>
      <c r="C352" s="52">
        <v>1243</v>
      </c>
      <c r="D352" s="52">
        <v>1254</v>
      </c>
      <c r="E352" s="52">
        <v>1260</v>
      </c>
      <c r="F352" s="52">
        <v>1265</v>
      </c>
      <c r="G352" s="52">
        <v>1265</v>
      </c>
      <c r="H352" s="52">
        <v>1265</v>
      </c>
      <c r="I352" s="52">
        <v>1265</v>
      </c>
      <c r="J352" s="52">
        <v>1265</v>
      </c>
      <c r="K352" s="52">
        <v>1265</v>
      </c>
    </row>
    <row r="353" spans="1:11" s="50" customFormat="1" x14ac:dyDescent="0.2">
      <c r="A353" s="72" t="s">
        <v>50</v>
      </c>
      <c r="B353" s="54" t="s">
        <v>55</v>
      </c>
      <c r="C353" s="52">
        <v>36</v>
      </c>
      <c r="D353" s="52">
        <v>29</v>
      </c>
      <c r="E353" s="52">
        <v>29</v>
      </c>
      <c r="F353" s="52">
        <v>29</v>
      </c>
      <c r="G353" s="52">
        <v>29</v>
      </c>
      <c r="H353" s="52">
        <v>29</v>
      </c>
      <c r="I353" s="52">
        <v>29</v>
      </c>
      <c r="J353" s="52">
        <v>29</v>
      </c>
      <c r="K353" s="52">
        <v>29</v>
      </c>
    </row>
    <row r="354" spans="1:11" s="50" customFormat="1" x14ac:dyDescent="0.2">
      <c r="A354" s="51" t="s">
        <v>10</v>
      </c>
      <c r="B354" s="54" t="s">
        <v>1</v>
      </c>
      <c r="C354" s="82">
        <v>97.3</v>
      </c>
      <c r="D354" s="82">
        <f>D353/C353*100</f>
        <v>80.555555555555557</v>
      </c>
      <c r="E354" s="82">
        <f t="shared" ref="E354:F354" si="183">E353/D353*100</f>
        <v>100</v>
      </c>
      <c r="F354" s="82">
        <f t="shared" si="183"/>
        <v>100</v>
      </c>
      <c r="G354" s="82">
        <f>G353/E353*100</f>
        <v>100</v>
      </c>
      <c r="H354" s="82">
        <f>H353/F353*100</f>
        <v>100</v>
      </c>
      <c r="I354" s="82">
        <f>I353/G353*100</f>
        <v>100</v>
      </c>
      <c r="J354" s="82">
        <f>J353/H353*100</f>
        <v>100</v>
      </c>
      <c r="K354" s="82">
        <f>K353/I353*100</f>
        <v>100</v>
      </c>
    </row>
    <row r="355" spans="1:11" s="50" customFormat="1" ht="38.25" x14ac:dyDescent="0.2">
      <c r="A355" s="76" t="s">
        <v>44</v>
      </c>
      <c r="B355" s="54" t="s">
        <v>55</v>
      </c>
      <c r="C355" s="52">
        <f>C357+C382</f>
        <v>7522</v>
      </c>
      <c r="D355" s="52">
        <f t="shared" ref="D355:K355" si="184">D357+D382</f>
        <v>7595</v>
      </c>
      <c r="E355" s="52">
        <f t="shared" si="184"/>
        <v>7580</v>
      </c>
      <c r="F355" s="52">
        <f t="shared" si="184"/>
        <v>7581</v>
      </c>
      <c r="G355" s="52">
        <f t="shared" si="184"/>
        <v>7585</v>
      </c>
      <c r="H355" s="52">
        <f t="shared" si="184"/>
        <v>7584</v>
      </c>
      <c r="I355" s="52">
        <f t="shared" si="184"/>
        <v>7588</v>
      </c>
      <c r="J355" s="52">
        <f t="shared" si="184"/>
        <v>7587</v>
      </c>
      <c r="K355" s="52">
        <f t="shared" si="184"/>
        <v>7591</v>
      </c>
    </row>
    <row r="356" spans="1:11" s="50" customFormat="1" x14ac:dyDescent="0.2">
      <c r="A356" s="51" t="s">
        <v>10</v>
      </c>
      <c r="B356" s="54" t="s">
        <v>1</v>
      </c>
      <c r="C356" s="82">
        <v>101.2</v>
      </c>
      <c r="D356" s="82">
        <f>D355/C355*100</f>
        <v>100.97048657272003</v>
      </c>
      <c r="E356" s="82">
        <f t="shared" ref="E356:F356" si="185">E355/D355*100</f>
        <v>99.802501645819618</v>
      </c>
      <c r="F356" s="82">
        <f t="shared" si="185"/>
        <v>100.01319261213722</v>
      </c>
      <c r="G356" s="82">
        <f>G355/E355*100</f>
        <v>100.06596306068603</v>
      </c>
      <c r="H356" s="82">
        <f>H355/F355*100</f>
        <v>100.03957261574989</v>
      </c>
      <c r="I356" s="82">
        <f>I355/G355*100</f>
        <v>100.03955174686882</v>
      </c>
      <c r="J356" s="82">
        <f>J355/H355*100</f>
        <v>100.03955696202532</v>
      </c>
      <c r="K356" s="82">
        <f>K355/I355*100</f>
        <v>100.03953610964682</v>
      </c>
    </row>
    <row r="357" spans="1:11" s="74" customFormat="1" ht="38.25" x14ac:dyDescent="0.2">
      <c r="A357" s="72" t="s">
        <v>51</v>
      </c>
      <c r="B357" s="54" t="s">
        <v>55</v>
      </c>
      <c r="C357" s="52">
        <f>SUM(C359:C381)</f>
        <v>6935</v>
      </c>
      <c r="D357" s="52">
        <f t="shared" ref="D357:K357" si="186">SUM(D359:D381)</f>
        <v>7005</v>
      </c>
      <c r="E357" s="52">
        <f t="shared" si="186"/>
        <v>6990</v>
      </c>
      <c r="F357" s="52">
        <f t="shared" si="186"/>
        <v>6989</v>
      </c>
      <c r="G357" s="52">
        <f t="shared" si="186"/>
        <v>6992</v>
      </c>
      <c r="H357" s="52">
        <f t="shared" si="186"/>
        <v>6991</v>
      </c>
      <c r="I357" s="52">
        <f t="shared" si="186"/>
        <v>6994</v>
      </c>
      <c r="J357" s="52">
        <f t="shared" si="186"/>
        <v>6993</v>
      </c>
      <c r="K357" s="52">
        <f t="shared" si="186"/>
        <v>6996</v>
      </c>
    </row>
    <row r="358" spans="1:11" s="50" customFormat="1" x14ac:dyDescent="0.2">
      <c r="A358" s="51" t="s">
        <v>10</v>
      </c>
      <c r="B358" s="54" t="s">
        <v>1</v>
      </c>
      <c r="C358" s="82">
        <v>101.3</v>
      </c>
      <c r="D358" s="82">
        <f>D357/C357*100</f>
        <v>101.00937274693584</v>
      </c>
      <c r="E358" s="82">
        <f t="shared" ref="E358:F358" si="187">E357/D357*100</f>
        <v>99.78586723768737</v>
      </c>
      <c r="F358" s="82">
        <f t="shared" si="187"/>
        <v>99.985693848354799</v>
      </c>
      <c r="G358" s="82">
        <f>G357/E357*100</f>
        <v>100.02861230329042</v>
      </c>
      <c r="H358" s="82">
        <f>H357/F357*100</f>
        <v>100.02861639719561</v>
      </c>
      <c r="I358" s="82">
        <f>I357/G357*100</f>
        <v>100.02860411899313</v>
      </c>
      <c r="J358" s="82">
        <f>J357/H357*100</f>
        <v>100.02860821055644</v>
      </c>
      <c r="K358" s="82">
        <f>K357/I357*100</f>
        <v>100.0285959393766</v>
      </c>
    </row>
    <row r="359" spans="1:11" s="74" customFormat="1" ht="25.5" x14ac:dyDescent="0.2">
      <c r="A359" s="71" t="s">
        <v>122</v>
      </c>
      <c r="B359" s="54" t="s">
        <v>55</v>
      </c>
      <c r="C359" s="75">
        <v>974</v>
      </c>
      <c r="D359" s="75">
        <v>968</v>
      </c>
      <c r="E359" s="75">
        <v>961</v>
      </c>
      <c r="F359" s="75">
        <v>960</v>
      </c>
      <c r="G359" s="75">
        <v>961</v>
      </c>
      <c r="H359" s="75">
        <v>960</v>
      </c>
      <c r="I359" s="75">
        <v>961</v>
      </c>
      <c r="J359" s="75">
        <v>960</v>
      </c>
      <c r="K359" s="75">
        <v>961</v>
      </c>
    </row>
    <row r="360" spans="1:11" s="74" customFormat="1" ht="25.5" x14ac:dyDescent="0.2">
      <c r="A360" s="71" t="s">
        <v>123</v>
      </c>
      <c r="B360" s="54" t="s">
        <v>55</v>
      </c>
      <c r="C360" s="75">
        <v>369</v>
      </c>
      <c r="D360" s="75">
        <v>372</v>
      </c>
      <c r="E360" s="75">
        <v>375</v>
      </c>
      <c r="F360" s="75">
        <v>375</v>
      </c>
      <c r="G360" s="75">
        <v>375</v>
      </c>
      <c r="H360" s="75">
        <v>375</v>
      </c>
      <c r="I360" s="75">
        <v>375</v>
      </c>
      <c r="J360" s="75">
        <v>375</v>
      </c>
      <c r="K360" s="75">
        <v>375</v>
      </c>
    </row>
    <row r="361" spans="1:11" s="74" customFormat="1" ht="25.5" x14ac:dyDescent="0.2">
      <c r="A361" s="71" t="s">
        <v>124</v>
      </c>
      <c r="B361" s="54" t="s">
        <v>55</v>
      </c>
      <c r="C361" s="75">
        <v>302</v>
      </c>
      <c r="D361" s="75">
        <v>307</v>
      </c>
      <c r="E361" s="75">
        <v>323</v>
      </c>
      <c r="F361" s="75">
        <v>323</v>
      </c>
      <c r="G361" s="75">
        <v>323</v>
      </c>
      <c r="H361" s="75">
        <v>323</v>
      </c>
      <c r="I361" s="75">
        <v>323</v>
      </c>
      <c r="J361" s="75">
        <v>323</v>
      </c>
      <c r="K361" s="75">
        <v>323</v>
      </c>
    </row>
    <row r="362" spans="1:11" s="74" customFormat="1" ht="38.25" x14ac:dyDescent="0.2">
      <c r="A362" s="71" t="s">
        <v>125</v>
      </c>
      <c r="B362" s="54" t="s">
        <v>55</v>
      </c>
      <c r="C362" s="75">
        <v>315</v>
      </c>
      <c r="D362" s="75">
        <v>309</v>
      </c>
      <c r="E362" s="75">
        <v>321</v>
      </c>
      <c r="F362" s="75">
        <v>321</v>
      </c>
      <c r="G362" s="75">
        <v>321</v>
      </c>
      <c r="H362" s="75">
        <v>321</v>
      </c>
      <c r="I362" s="75">
        <v>321</v>
      </c>
      <c r="J362" s="75">
        <v>321</v>
      </c>
      <c r="K362" s="75">
        <v>321</v>
      </c>
    </row>
    <row r="363" spans="1:11" s="74" customFormat="1" ht="38.25" x14ac:dyDescent="0.2">
      <c r="A363" s="71" t="s">
        <v>126</v>
      </c>
      <c r="B363" s="54" t="s">
        <v>55</v>
      </c>
      <c r="C363" s="75">
        <v>192</v>
      </c>
      <c r="D363" s="75">
        <v>191</v>
      </c>
      <c r="E363" s="75">
        <v>195</v>
      </c>
      <c r="F363" s="75">
        <v>195</v>
      </c>
      <c r="G363" s="75">
        <v>195</v>
      </c>
      <c r="H363" s="75">
        <v>195</v>
      </c>
      <c r="I363" s="75">
        <v>195</v>
      </c>
      <c r="J363" s="75">
        <v>195</v>
      </c>
      <c r="K363" s="75">
        <v>195</v>
      </c>
    </row>
    <row r="364" spans="1:11" s="74" customFormat="1" ht="38.25" x14ac:dyDescent="0.2">
      <c r="A364" s="71" t="s">
        <v>127</v>
      </c>
      <c r="B364" s="54" t="s">
        <v>55</v>
      </c>
      <c r="C364" s="75">
        <v>102</v>
      </c>
      <c r="D364" s="75">
        <v>99</v>
      </c>
      <c r="E364" s="75">
        <v>102</v>
      </c>
      <c r="F364" s="75">
        <v>102</v>
      </c>
      <c r="G364" s="75">
        <v>102</v>
      </c>
      <c r="H364" s="75">
        <v>102</v>
      </c>
      <c r="I364" s="75">
        <v>102</v>
      </c>
      <c r="J364" s="75">
        <v>102</v>
      </c>
      <c r="K364" s="75">
        <v>102</v>
      </c>
    </row>
    <row r="365" spans="1:11" s="74" customFormat="1" ht="25.5" x14ac:dyDescent="0.2">
      <c r="A365" s="71" t="s">
        <v>128</v>
      </c>
      <c r="B365" s="54" t="s">
        <v>55</v>
      </c>
      <c r="C365" s="75">
        <v>99</v>
      </c>
      <c r="D365" s="75">
        <v>99</v>
      </c>
      <c r="E365" s="75">
        <v>98</v>
      </c>
      <c r="F365" s="75">
        <v>98</v>
      </c>
      <c r="G365" s="75">
        <v>98</v>
      </c>
      <c r="H365" s="75">
        <v>98</v>
      </c>
      <c r="I365" s="75">
        <v>98</v>
      </c>
      <c r="J365" s="75">
        <v>98</v>
      </c>
      <c r="K365" s="75">
        <v>98</v>
      </c>
    </row>
    <row r="366" spans="1:11" s="74" customFormat="1" ht="38.25" x14ac:dyDescent="0.2">
      <c r="A366" s="71" t="s">
        <v>129</v>
      </c>
      <c r="B366" s="54" t="s">
        <v>55</v>
      </c>
      <c r="C366" s="75">
        <v>264</v>
      </c>
      <c r="D366" s="75">
        <v>319</v>
      </c>
      <c r="E366" s="75">
        <v>326</v>
      </c>
      <c r="F366" s="75">
        <v>326</v>
      </c>
      <c r="G366" s="75">
        <v>326</v>
      </c>
      <c r="H366" s="75">
        <v>326</v>
      </c>
      <c r="I366" s="75">
        <v>326</v>
      </c>
      <c r="J366" s="75">
        <v>326</v>
      </c>
      <c r="K366" s="75">
        <v>326</v>
      </c>
    </row>
    <row r="367" spans="1:11" s="74" customFormat="1" ht="25.5" x14ac:dyDescent="0.2">
      <c r="A367" s="71" t="s">
        <v>130</v>
      </c>
      <c r="B367" s="54" t="s">
        <v>55</v>
      </c>
      <c r="C367" s="75">
        <v>63</v>
      </c>
      <c r="D367" s="75">
        <v>59</v>
      </c>
      <c r="E367" s="75">
        <v>55</v>
      </c>
      <c r="F367" s="75">
        <v>55</v>
      </c>
      <c r="G367" s="75">
        <v>55</v>
      </c>
      <c r="H367" s="75">
        <v>55</v>
      </c>
      <c r="I367" s="75">
        <v>55</v>
      </c>
      <c r="J367" s="75">
        <v>55</v>
      </c>
      <c r="K367" s="75">
        <v>55</v>
      </c>
    </row>
    <row r="368" spans="1:11" s="74" customFormat="1" ht="25.5" x14ac:dyDescent="0.2">
      <c r="A368" s="71" t="s">
        <v>131</v>
      </c>
      <c r="B368" s="54" t="s">
        <v>55</v>
      </c>
      <c r="C368" s="75">
        <v>60</v>
      </c>
      <c r="D368" s="75">
        <v>60</v>
      </c>
      <c r="E368" s="75">
        <v>60</v>
      </c>
      <c r="F368" s="75">
        <v>60</v>
      </c>
      <c r="G368" s="75">
        <v>60</v>
      </c>
      <c r="H368" s="75">
        <v>60</v>
      </c>
      <c r="I368" s="75">
        <v>60</v>
      </c>
      <c r="J368" s="75">
        <v>60</v>
      </c>
      <c r="K368" s="75">
        <v>60</v>
      </c>
    </row>
    <row r="369" spans="1:11" s="74" customFormat="1" ht="25.5" x14ac:dyDescent="0.2">
      <c r="A369" s="71" t="s">
        <v>132</v>
      </c>
      <c r="B369" s="54" t="s">
        <v>55</v>
      </c>
      <c r="C369" s="75">
        <v>17</v>
      </c>
      <c r="D369" s="75">
        <v>18</v>
      </c>
      <c r="E369" s="75">
        <v>18</v>
      </c>
      <c r="F369" s="75">
        <v>18</v>
      </c>
      <c r="G369" s="75">
        <v>18</v>
      </c>
      <c r="H369" s="75">
        <v>18</v>
      </c>
      <c r="I369" s="75">
        <v>18</v>
      </c>
      <c r="J369" s="75">
        <v>18</v>
      </c>
      <c r="K369" s="75">
        <v>18</v>
      </c>
    </row>
    <row r="370" spans="1:11" s="74" customFormat="1" ht="25.5" x14ac:dyDescent="0.2">
      <c r="A370" s="71" t="s">
        <v>133</v>
      </c>
      <c r="B370" s="54" t="s">
        <v>55</v>
      </c>
      <c r="C370" s="75">
        <v>52</v>
      </c>
      <c r="D370" s="75">
        <v>59</v>
      </c>
      <c r="E370" s="75">
        <v>64</v>
      </c>
      <c r="F370" s="75">
        <v>64</v>
      </c>
      <c r="G370" s="75">
        <v>64</v>
      </c>
      <c r="H370" s="75">
        <v>64</v>
      </c>
      <c r="I370" s="75">
        <v>64</v>
      </c>
      <c r="J370" s="75">
        <v>64</v>
      </c>
      <c r="K370" s="75">
        <v>64</v>
      </c>
    </row>
    <row r="371" spans="1:11" s="74" customFormat="1" ht="25.5" x14ac:dyDescent="0.2">
      <c r="A371" s="71" t="s">
        <v>134</v>
      </c>
      <c r="B371" s="54" t="s">
        <v>55</v>
      </c>
      <c r="C371" s="75">
        <v>68</v>
      </c>
      <c r="D371" s="75">
        <v>61</v>
      </c>
      <c r="E371" s="75">
        <v>57</v>
      </c>
      <c r="F371" s="75">
        <v>57</v>
      </c>
      <c r="G371" s="75">
        <v>57</v>
      </c>
      <c r="H371" s="75">
        <v>57</v>
      </c>
      <c r="I371" s="75">
        <v>57</v>
      </c>
      <c r="J371" s="75">
        <v>57</v>
      </c>
      <c r="K371" s="75">
        <v>57</v>
      </c>
    </row>
    <row r="372" spans="1:11" s="74" customFormat="1" ht="38.25" x14ac:dyDescent="0.2">
      <c r="A372" s="71" t="s">
        <v>135</v>
      </c>
      <c r="B372" s="54" t="s">
        <v>55</v>
      </c>
      <c r="C372" s="75">
        <v>28</v>
      </c>
      <c r="D372" s="75">
        <v>28</v>
      </c>
      <c r="E372" s="75">
        <v>28</v>
      </c>
      <c r="F372" s="75">
        <v>28</v>
      </c>
      <c r="G372" s="75">
        <v>28</v>
      </c>
      <c r="H372" s="75">
        <v>28</v>
      </c>
      <c r="I372" s="75">
        <v>28</v>
      </c>
      <c r="J372" s="75">
        <v>28</v>
      </c>
      <c r="K372" s="75">
        <v>28</v>
      </c>
    </row>
    <row r="373" spans="1:11" s="74" customFormat="1" ht="25.5" x14ac:dyDescent="0.2">
      <c r="A373" s="71" t="s">
        <v>137</v>
      </c>
      <c r="B373" s="54" t="s">
        <v>55</v>
      </c>
      <c r="C373" s="75">
        <v>827</v>
      </c>
      <c r="D373" s="75">
        <v>885</v>
      </c>
      <c r="E373" s="75">
        <v>764</v>
      </c>
      <c r="F373" s="75">
        <v>764</v>
      </c>
      <c r="G373" s="75">
        <v>764</v>
      </c>
      <c r="H373" s="75">
        <v>764</v>
      </c>
      <c r="I373" s="75">
        <v>764</v>
      </c>
      <c r="J373" s="75">
        <v>764</v>
      </c>
      <c r="K373" s="75">
        <v>764</v>
      </c>
    </row>
    <row r="374" spans="1:11" s="74" customFormat="1" ht="25.5" x14ac:dyDescent="0.2">
      <c r="A374" s="71" t="s">
        <v>138</v>
      </c>
      <c r="B374" s="54" t="s">
        <v>55</v>
      </c>
      <c r="C374" s="75">
        <v>211</v>
      </c>
      <c r="D374" s="75">
        <v>273</v>
      </c>
      <c r="E374" s="75">
        <v>342</v>
      </c>
      <c r="F374" s="75">
        <v>342</v>
      </c>
      <c r="G374" s="75">
        <v>342</v>
      </c>
      <c r="H374" s="75">
        <v>342</v>
      </c>
      <c r="I374" s="75">
        <v>342</v>
      </c>
      <c r="J374" s="75">
        <v>342</v>
      </c>
      <c r="K374" s="75">
        <v>342</v>
      </c>
    </row>
    <row r="375" spans="1:11" s="74" customFormat="1" ht="25.5" x14ac:dyDescent="0.2">
      <c r="A375" s="71" t="s">
        <v>139</v>
      </c>
      <c r="B375" s="54" t="s">
        <v>55</v>
      </c>
      <c r="C375" s="75">
        <v>665</v>
      </c>
      <c r="D375" s="75">
        <v>656</v>
      </c>
      <c r="E375" s="75">
        <v>660</v>
      </c>
      <c r="F375" s="75">
        <v>660</v>
      </c>
      <c r="G375" s="75">
        <v>660</v>
      </c>
      <c r="H375" s="75">
        <v>660</v>
      </c>
      <c r="I375" s="75">
        <v>660</v>
      </c>
      <c r="J375" s="75">
        <v>660</v>
      </c>
      <c r="K375" s="75">
        <v>660</v>
      </c>
    </row>
    <row r="376" spans="1:11" s="74" customFormat="1" ht="25.5" x14ac:dyDescent="0.2">
      <c r="A376" s="71" t="s">
        <v>140</v>
      </c>
      <c r="B376" s="54" t="s">
        <v>55</v>
      </c>
      <c r="C376" s="75">
        <v>256</v>
      </c>
      <c r="D376" s="75">
        <v>244</v>
      </c>
      <c r="E376" s="75">
        <v>245</v>
      </c>
      <c r="F376" s="75">
        <v>245</v>
      </c>
      <c r="G376" s="75">
        <v>245</v>
      </c>
      <c r="H376" s="75">
        <v>245</v>
      </c>
      <c r="I376" s="75">
        <v>245</v>
      </c>
      <c r="J376" s="75">
        <v>245</v>
      </c>
      <c r="K376" s="75">
        <v>245</v>
      </c>
    </row>
    <row r="377" spans="1:11" s="74" customFormat="1" x14ac:dyDescent="0.2">
      <c r="A377" s="71" t="s">
        <v>170</v>
      </c>
      <c r="B377" s="54" t="s">
        <v>55</v>
      </c>
      <c r="C377" s="75">
        <v>69</v>
      </c>
      <c r="D377" s="75">
        <v>60</v>
      </c>
      <c r="E377" s="75">
        <v>58</v>
      </c>
      <c r="F377" s="75">
        <v>58</v>
      </c>
      <c r="G377" s="75">
        <v>58</v>
      </c>
      <c r="H377" s="75">
        <v>58</v>
      </c>
      <c r="I377" s="75">
        <v>58</v>
      </c>
      <c r="J377" s="75">
        <v>58</v>
      </c>
      <c r="K377" s="75">
        <v>58</v>
      </c>
    </row>
    <row r="378" spans="1:11" s="74" customFormat="1" ht="38.25" x14ac:dyDescent="0.2">
      <c r="A378" s="71" t="s">
        <v>141</v>
      </c>
      <c r="B378" s="54" t="s">
        <v>55</v>
      </c>
      <c r="C378" s="75">
        <v>766</v>
      </c>
      <c r="D378" s="75">
        <v>747</v>
      </c>
      <c r="E378" s="75">
        <v>744</v>
      </c>
      <c r="F378" s="75">
        <v>744</v>
      </c>
      <c r="G378" s="75">
        <v>744</v>
      </c>
      <c r="H378" s="75">
        <v>744</v>
      </c>
      <c r="I378" s="75">
        <v>744</v>
      </c>
      <c r="J378" s="75">
        <v>744</v>
      </c>
      <c r="K378" s="75">
        <v>744</v>
      </c>
    </row>
    <row r="379" spans="1:11" s="74" customFormat="1" x14ac:dyDescent="0.2">
      <c r="A379" s="71" t="s">
        <v>142</v>
      </c>
      <c r="B379" s="54" t="s">
        <v>55</v>
      </c>
      <c r="C379" s="75">
        <v>20</v>
      </c>
      <c r="D379" s="75">
        <v>18</v>
      </c>
      <c r="E379" s="75">
        <v>19</v>
      </c>
      <c r="F379" s="75">
        <v>19</v>
      </c>
      <c r="G379" s="75">
        <v>19</v>
      </c>
      <c r="H379" s="75">
        <v>19</v>
      </c>
      <c r="I379" s="75">
        <v>19</v>
      </c>
      <c r="J379" s="75">
        <v>19</v>
      </c>
      <c r="K379" s="75">
        <v>19</v>
      </c>
    </row>
    <row r="380" spans="1:11" s="74" customFormat="1" x14ac:dyDescent="0.2">
      <c r="A380" s="71" t="s">
        <v>143</v>
      </c>
      <c r="B380" s="54" t="s">
        <v>55</v>
      </c>
      <c r="C380" s="75">
        <v>29</v>
      </c>
      <c r="D380" s="75">
        <v>29</v>
      </c>
      <c r="E380" s="75">
        <v>30</v>
      </c>
      <c r="F380" s="75">
        <v>30</v>
      </c>
      <c r="G380" s="75">
        <v>30</v>
      </c>
      <c r="H380" s="75">
        <v>30</v>
      </c>
      <c r="I380" s="75">
        <v>30</v>
      </c>
      <c r="J380" s="75">
        <v>30</v>
      </c>
      <c r="K380" s="75">
        <v>30</v>
      </c>
    </row>
    <row r="381" spans="1:11" s="74" customFormat="1" x14ac:dyDescent="0.2">
      <c r="A381" s="72" t="s">
        <v>49</v>
      </c>
      <c r="B381" s="54" t="s">
        <v>55</v>
      </c>
      <c r="C381" s="75">
        <v>1187</v>
      </c>
      <c r="D381" s="75">
        <v>1144</v>
      </c>
      <c r="E381" s="75">
        <v>1145</v>
      </c>
      <c r="F381" s="75">
        <v>1145</v>
      </c>
      <c r="G381" s="75">
        <v>1147</v>
      </c>
      <c r="H381" s="75">
        <v>1147</v>
      </c>
      <c r="I381" s="75">
        <v>1149</v>
      </c>
      <c r="J381" s="75">
        <v>1149</v>
      </c>
      <c r="K381" s="75">
        <v>1151</v>
      </c>
    </row>
    <row r="382" spans="1:11" s="50" customFormat="1" x14ac:dyDescent="0.2">
      <c r="A382" s="72" t="s">
        <v>50</v>
      </c>
      <c r="B382" s="54" t="s">
        <v>55</v>
      </c>
      <c r="C382" s="52">
        <v>587</v>
      </c>
      <c r="D382" s="52">
        <v>590</v>
      </c>
      <c r="E382" s="52">
        <v>590</v>
      </c>
      <c r="F382" s="52">
        <v>592</v>
      </c>
      <c r="G382" s="52">
        <v>593</v>
      </c>
      <c r="H382" s="52">
        <v>593</v>
      </c>
      <c r="I382" s="52">
        <v>594</v>
      </c>
      <c r="J382" s="52">
        <v>594</v>
      </c>
      <c r="K382" s="52">
        <v>595</v>
      </c>
    </row>
    <row r="383" spans="1:11" s="50" customFormat="1" x14ac:dyDescent="0.2">
      <c r="A383" s="51" t="s">
        <v>10</v>
      </c>
      <c r="B383" s="54" t="s">
        <v>1</v>
      </c>
      <c r="C383" s="82">
        <v>99.5</v>
      </c>
      <c r="D383" s="82">
        <f>D382/C382*100</f>
        <v>100.51107325383303</v>
      </c>
      <c r="E383" s="82">
        <f t="shared" ref="E383:F383" si="188">E382/D382*100</f>
        <v>100</v>
      </c>
      <c r="F383" s="82">
        <f t="shared" si="188"/>
        <v>100.33898305084745</v>
      </c>
      <c r="G383" s="82">
        <f>G382/E382*100</f>
        <v>100.50847457627118</v>
      </c>
      <c r="H383" s="82">
        <f>H382/F382*100</f>
        <v>100.16891891891892</v>
      </c>
      <c r="I383" s="82">
        <f>I382/G382*100</f>
        <v>100.16863406408095</v>
      </c>
      <c r="J383" s="82">
        <f>J382/H382*100</f>
        <v>100.16863406408095</v>
      </c>
      <c r="K383" s="82">
        <f>K382/I382*100</f>
        <v>100.16835016835017</v>
      </c>
    </row>
    <row r="384" spans="1:11" s="50" customFormat="1" ht="38.25" x14ac:dyDescent="0.2">
      <c r="A384" s="76" t="s">
        <v>45</v>
      </c>
      <c r="B384" s="54" t="s">
        <v>55</v>
      </c>
      <c r="C384" s="52">
        <f>C386+C392</f>
        <v>2129</v>
      </c>
      <c r="D384" s="52">
        <f t="shared" ref="D384:K384" si="189">D386+D392</f>
        <v>2150</v>
      </c>
      <c r="E384" s="52">
        <f t="shared" si="189"/>
        <v>2148</v>
      </c>
      <c r="F384" s="52">
        <f t="shared" si="189"/>
        <v>2146</v>
      </c>
      <c r="G384" s="52">
        <f t="shared" si="189"/>
        <v>2148</v>
      </c>
      <c r="H384" s="52">
        <f t="shared" si="189"/>
        <v>2148</v>
      </c>
      <c r="I384" s="52">
        <f t="shared" si="189"/>
        <v>2151</v>
      </c>
      <c r="J384" s="52">
        <f t="shared" si="189"/>
        <v>2151</v>
      </c>
      <c r="K384" s="52">
        <f t="shared" si="189"/>
        <v>2154</v>
      </c>
    </row>
    <row r="385" spans="1:11" s="50" customFormat="1" x14ac:dyDescent="0.2">
      <c r="A385" s="51" t="s">
        <v>10</v>
      </c>
      <c r="B385" s="54" t="s">
        <v>1</v>
      </c>
      <c r="C385" s="82">
        <v>100.9</v>
      </c>
      <c r="D385" s="82">
        <f>D384/C384*100</f>
        <v>100.98637858149367</v>
      </c>
      <c r="E385" s="82">
        <f t="shared" ref="E385:F385" si="190">E384/D384*100</f>
        <v>99.906976744186053</v>
      </c>
      <c r="F385" s="82">
        <f t="shared" si="190"/>
        <v>99.906890130353815</v>
      </c>
      <c r="G385" s="82">
        <f>G384/E384*100</f>
        <v>100</v>
      </c>
      <c r="H385" s="82">
        <f>H384/F384*100</f>
        <v>100.09319664492078</v>
      </c>
      <c r="I385" s="82">
        <f>I384/G384*100</f>
        <v>100.13966480446928</v>
      </c>
      <c r="J385" s="82">
        <f>J384/H384*100</f>
        <v>100.13966480446928</v>
      </c>
      <c r="K385" s="82">
        <f>K384/I384*100</f>
        <v>100.139470013947</v>
      </c>
    </row>
    <row r="386" spans="1:11" s="74" customFormat="1" ht="38.25" x14ac:dyDescent="0.2">
      <c r="A386" s="72" t="s">
        <v>51</v>
      </c>
      <c r="B386" s="54" t="s">
        <v>55</v>
      </c>
      <c r="C386" s="52">
        <f>SUM(C388:C391)</f>
        <v>2087</v>
      </c>
      <c r="D386" s="52">
        <f t="shared" ref="D386:K386" si="191">SUM(D388:D391)</f>
        <v>2114</v>
      </c>
      <c r="E386" s="52">
        <f t="shared" si="191"/>
        <v>2111</v>
      </c>
      <c r="F386" s="52">
        <f t="shared" si="191"/>
        <v>2109</v>
      </c>
      <c r="G386" s="52">
        <f t="shared" si="191"/>
        <v>2111</v>
      </c>
      <c r="H386" s="52">
        <f t="shared" si="191"/>
        <v>2111</v>
      </c>
      <c r="I386" s="52">
        <f t="shared" si="191"/>
        <v>2113</v>
      </c>
      <c r="J386" s="52">
        <f t="shared" si="191"/>
        <v>2113</v>
      </c>
      <c r="K386" s="52">
        <f t="shared" si="191"/>
        <v>2115</v>
      </c>
    </row>
    <row r="387" spans="1:11" s="50" customFormat="1" x14ac:dyDescent="0.2">
      <c r="A387" s="51" t="s">
        <v>10</v>
      </c>
      <c r="B387" s="54" t="s">
        <v>1</v>
      </c>
      <c r="C387" s="82">
        <v>101.1</v>
      </c>
      <c r="D387" s="82">
        <f>D386/C386*100</f>
        <v>101.29372304743652</v>
      </c>
      <c r="E387" s="82">
        <f t="shared" ref="E387:F387" si="192">E386/D386*100</f>
        <v>99.858088930936617</v>
      </c>
      <c r="F387" s="82">
        <f t="shared" si="192"/>
        <v>99.905258171482714</v>
      </c>
      <c r="G387" s="82">
        <f>G386/E386*100</f>
        <v>100</v>
      </c>
      <c r="H387" s="82">
        <f>H386/F386*100</f>
        <v>100.09483167377904</v>
      </c>
      <c r="I387" s="82">
        <f>I386/G386*100</f>
        <v>100.0947418285173</v>
      </c>
      <c r="J387" s="82">
        <f>J386/H386*100</f>
        <v>100.0947418285173</v>
      </c>
      <c r="K387" s="82">
        <f>K386/I386*100</f>
        <v>100.09465215333648</v>
      </c>
    </row>
    <row r="388" spans="1:11" s="74" customFormat="1" x14ac:dyDescent="0.2">
      <c r="A388" s="67" t="s">
        <v>96</v>
      </c>
      <c r="B388" s="54" t="s">
        <v>55</v>
      </c>
      <c r="C388" s="75">
        <v>15</v>
      </c>
      <c r="D388" s="75">
        <v>17</v>
      </c>
      <c r="E388" s="75">
        <v>16</v>
      </c>
      <c r="F388" s="75">
        <v>16</v>
      </c>
      <c r="G388" s="75">
        <v>16</v>
      </c>
      <c r="H388" s="75">
        <v>16</v>
      </c>
      <c r="I388" s="75">
        <v>16</v>
      </c>
      <c r="J388" s="75">
        <v>16</v>
      </c>
      <c r="K388" s="75">
        <v>16</v>
      </c>
    </row>
    <row r="389" spans="1:11" s="74" customFormat="1" ht="25.5" x14ac:dyDescent="0.2">
      <c r="A389" s="71" t="s">
        <v>100</v>
      </c>
      <c r="B389" s="54" t="s">
        <v>55</v>
      </c>
      <c r="C389" s="75">
        <v>174</v>
      </c>
      <c r="D389" s="75">
        <v>206</v>
      </c>
      <c r="E389" s="75">
        <v>202</v>
      </c>
      <c r="F389" s="75">
        <v>200</v>
      </c>
      <c r="G389" s="75">
        <v>202</v>
      </c>
      <c r="H389" s="75">
        <v>200</v>
      </c>
      <c r="I389" s="75">
        <v>202</v>
      </c>
      <c r="J389" s="75">
        <v>200</v>
      </c>
      <c r="K389" s="75">
        <v>202</v>
      </c>
    </row>
    <row r="390" spans="1:11" s="74" customFormat="1" ht="25.5" x14ac:dyDescent="0.2">
      <c r="A390" s="71" t="s">
        <v>167</v>
      </c>
      <c r="B390" s="54" t="s">
        <v>55</v>
      </c>
      <c r="C390" s="75">
        <v>78</v>
      </c>
      <c r="D390" s="75">
        <v>79</v>
      </c>
      <c r="E390" s="75">
        <v>78</v>
      </c>
      <c r="F390" s="75">
        <v>78</v>
      </c>
      <c r="G390" s="75">
        <v>78</v>
      </c>
      <c r="H390" s="75">
        <v>78</v>
      </c>
      <c r="I390" s="75">
        <v>78</v>
      </c>
      <c r="J390" s="75">
        <v>78</v>
      </c>
      <c r="K390" s="75">
        <v>78</v>
      </c>
    </row>
    <row r="391" spans="1:11" s="74" customFormat="1" x14ac:dyDescent="0.2">
      <c r="A391" s="72" t="s">
        <v>49</v>
      </c>
      <c r="B391" s="54" t="s">
        <v>55</v>
      </c>
      <c r="C391" s="75">
        <v>1820</v>
      </c>
      <c r="D391" s="75">
        <v>1812</v>
      </c>
      <c r="E391" s="75">
        <v>1815</v>
      </c>
      <c r="F391" s="75">
        <v>1815</v>
      </c>
      <c r="G391" s="75">
        <v>1815</v>
      </c>
      <c r="H391" s="75">
        <v>1817</v>
      </c>
      <c r="I391" s="75">
        <v>1817</v>
      </c>
      <c r="J391" s="75">
        <v>1819</v>
      </c>
      <c r="K391" s="75">
        <v>1819</v>
      </c>
    </row>
    <row r="392" spans="1:11" s="50" customFormat="1" x14ac:dyDescent="0.2">
      <c r="A392" s="72" t="s">
        <v>50</v>
      </c>
      <c r="B392" s="54" t="s">
        <v>55</v>
      </c>
      <c r="C392" s="52">
        <v>42</v>
      </c>
      <c r="D392" s="52">
        <v>36</v>
      </c>
      <c r="E392" s="52">
        <v>37</v>
      </c>
      <c r="F392" s="52">
        <v>37</v>
      </c>
      <c r="G392" s="52">
        <v>37</v>
      </c>
      <c r="H392" s="52">
        <v>37</v>
      </c>
      <c r="I392" s="52">
        <v>38</v>
      </c>
      <c r="J392" s="52">
        <v>38</v>
      </c>
      <c r="K392" s="52">
        <v>39</v>
      </c>
    </row>
    <row r="393" spans="1:11" s="50" customFormat="1" x14ac:dyDescent="0.2">
      <c r="A393" s="51" t="s">
        <v>10</v>
      </c>
      <c r="B393" s="54" t="s">
        <v>1</v>
      </c>
      <c r="C393" s="82">
        <v>95.5</v>
      </c>
      <c r="D393" s="82">
        <f>D392/C392*100</f>
        <v>85.714285714285708</v>
      </c>
      <c r="E393" s="82">
        <f t="shared" ref="E393:F393" si="193">E392/D392*100</f>
        <v>102.77777777777777</v>
      </c>
      <c r="F393" s="82">
        <f t="shared" si="193"/>
        <v>100</v>
      </c>
      <c r="G393" s="82">
        <f>G392/E392*100</f>
        <v>100</v>
      </c>
      <c r="H393" s="82">
        <f>H392/F392*100</f>
        <v>100</v>
      </c>
      <c r="I393" s="82">
        <f>I392/G392*100</f>
        <v>102.70270270270269</v>
      </c>
      <c r="J393" s="82">
        <f>J392/H392*100</f>
        <v>102.70270270270269</v>
      </c>
      <c r="K393" s="82">
        <f>K392/I392*100</f>
        <v>102.63157894736842</v>
      </c>
    </row>
    <row r="394" spans="1:11" s="50" customFormat="1" ht="25.5" x14ac:dyDescent="0.2">
      <c r="A394" s="76" t="s">
        <v>46</v>
      </c>
      <c r="B394" s="54" t="s">
        <v>55</v>
      </c>
      <c r="C394" s="52">
        <f>C396+C398</f>
        <v>320</v>
      </c>
      <c r="D394" s="52">
        <f t="shared" ref="D394:K394" si="194">D396+D398</f>
        <v>288</v>
      </c>
      <c r="E394" s="52">
        <f t="shared" si="194"/>
        <v>286</v>
      </c>
      <c r="F394" s="52">
        <f t="shared" si="194"/>
        <v>287</v>
      </c>
      <c r="G394" s="52">
        <f t="shared" si="194"/>
        <v>287</v>
      </c>
      <c r="H394" s="52">
        <f t="shared" si="194"/>
        <v>288</v>
      </c>
      <c r="I394" s="52">
        <f t="shared" si="194"/>
        <v>289</v>
      </c>
      <c r="J394" s="52">
        <f t="shared" si="194"/>
        <v>290</v>
      </c>
      <c r="K394" s="52">
        <f t="shared" si="194"/>
        <v>291</v>
      </c>
    </row>
    <row r="395" spans="1:11" s="50" customFormat="1" x14ac:dyDescent="0.2">
      <c r="A395" s="51" t="s">
        <v>10</v>
      </c>
      <c r="B395" s="54" t="s">
        <v>1</v>
      </c>
      <c r="C395" s="82">
        <v>91.7</v>
      </c>
      <c r="D395" s="82">
        <f>D394/C394*100</f>
        <v>90</v>
      </c>
      <c r="E395" s="82">
        <f t="shared" ref="E395:F395" si="195">E394/D394*100</f>
        <v>99.305555555555557</v>
      </c>
      <c r="F395" s="82">
        <f t="shared" si="195"/>
        <v>100.34965034965036</v>
      </c>
      <c r="G395" s="82">
        <f>G394/E394*100</f>
        <v>100.34965034965036</v>
      </c>
      <c r="H395" s="82">
        <f>H394/F394*100</f>
        <v>100.34843205574913</v>
      </c>
      <c r="I395" s="82">
        <f>I394/G394*100</f>
        <v>100.69686411149826</v>
      </c>
      <c r="J395" s="82">
        <f>J394/H394*100</f>
        <v>100.69444444444444</v>
      </c>
      <c r="K395" s="82">
        <f>K394/I394*100</f>
        <v>100.69204152249137</v>
      </c>
    </row>
    <row r="396" spans="1:11" s="74" customFormat="1" ht="38.25" x14ac:dyDescent="0.2">
      <c r="A396" s="72" t="s">
        <v>51</v>
      </c>
      <c r="B396" s="54" t="s">
        <v>55</v>
      </c>
      <c r="C396" s="52">
        <v>251</v>
      </c>
      <c r="D396" s="52">
        <v>217</v>
      </c>
      <c r="E396" s="52">
        <v>215</v>
      </c>
      <c r="F396" s="52">
        <v>216</v>
      </c>
      <c r="G396" s="52">
        <v>216</v>
      </c>
      <c r="H396" s="52">
        <v>217</v>
      </c>
      <c r="I396" s="52">
        <v>217</v>
      </c>
      <c r="J396" s="52">
        <v>218</v>
      </c>
      <c r="K396" s="52">
        <v>218</v>
      </c>
    </row>
    <row r="397" spans="1:11" s="50" customFormat="1" x14ac:dyDescent="0.2">
      <c r="A397" s="51" t="s">
        <v>10</v>
      </c>
      <c r="B397" s="54" t="s">
        <v>1</v>
      </c>
      <c r="C397" s="82">
        <v>90.6</v>
      </c>
      <c r="D397" s="82">
        <f>D396/C396*100</f>
        <v>86.454183266932276</v>
      </c>
      <c r="E397" s="82">
        <f t="shared" ref="E397:F397" si="196">E396/D396*100</f>
        <v>99.078341013824883</v>
      </c>
      <c r="F397" s="82">
        <f t="shared" si="196"/>
        <v>100.46511627906978</v>
      </c>
      <c r="G397" s="82">
        <f>G396/E396*100</f>
        <v>100.46511627906978</v>
      </c>
      <c r="H397" s="82">
        <f>H396/F396*100</f>
        <v>100.46296296296295</v>
      </c>
      <c r="I397" s="82">
        <f>I396/G396*100</f>
        <v>100.46296296296295</v>
      </c>
      <c r="J397" s="82">
        <f>J396/H396*100</f>
        <v>100.46082949308757</v>
      </c>
      <c r="K397" s="82">
        <f>K396/I396*100</f>
        <v>100.46082949308757</v>
      </c>
    </row>
    <row r="398" spans="1:11" s="50" customFormat="1" x14ac:dyDescent="0.2">
      <c r="A398" s="72" t="s">
        <v>50</v>
      </c>
      <c r="B398" s="54" t="s">
        <v>55</v>
      </c>
      <c r="C398" s="52">
        <v>69</v>
      </c>
      <c r="D398" s="52">
        <v>71</v>
      </c>
      <c r="E398" s="52">
        <v>71</v>
      </c>
      <c r="F398" s="52">
        <v>71</v>
      </c>
      <c r="G398" s="52">
        <v>71</v>
      </c>
      <c r="H398" s="52">
        <v>71</v>
      </c>
      <c r="I398" s="52">
        <v>72</v>
      </c>
      <c r="J398" s="52">
        <v>72</v>
      </c>
      <c r="K398" s="52">
        <v>73</v>
      </c>
    </row>
    <row r="399" spans="1:11" s="50" customFormat="1" x14ac:dyDescent="0.2">
      <c r="A399" s="51" t="s">
        <v>10</v>
      </c>
      <c r="B399" s="54" t="s">
        <v>1</v>
      </c>
      <c r="C399" s="82">
        <v>95.8</v>
      </c>
      <c r="D399" s="82">
        <f>D398/C398*100</f>
        <v>102.89855072463767</v>
      </c>
      <c r="E399" s="82">
        <f t="shared" ref="E399:F399" si="197">E398/D398*100</f>
        <v>100</v>
      </c>
      <c r="F399" s="82">
        <f t="shared" si="197"/>
        <v>100</v>
      </c>
      <c r="G399" s="82">
        <f>G398/E398*100</f>
        <v>100</v>
      </c>
      <c r="H399" s="82">
        <f>H398/F398*100</f>
        <v>100</v>
      </c>
      <c r="I399" s="82">
        <f>I398/G398*100</f>
        <v>101.40845070422534</v>
      </c>
      <c r="J399" s="82">
        <f>J398/H398*100</f>
        <v>101.40845070422534</v>
      </c>
      <c r="K399" s="82">
        <f>K398/I398*100</f>
        <v>101.38888888888889</v>
      </c>
    </row>
    <row r="400" spans="1:11" s="50" customFormat="1" ht="25.5" x14ac:dyDescent="0.2">
      <c r="A400" s="64" t="s">
        <v>63</v>
      </c>
      <c r="B400" s="54" t="s">
        <v>55</v>
      </c>
      <c r="C400" s="79">
        <f>C15</f>
        <v>47551</v>
      </c>
      <c r="D400" s="79">
        <f t="shared" ref="D400:K400" si="198">D15</f>
        <v>47289</v>
      </c>
      <c r="E400" s="79">
        <f t="shared" si="198"/>
        <v>47052</v>
      </c>
      <c r="F400" s="79">
        <f t="shared" si="198"/>
        <v>47108</v>
      </c>
      <c r="G400" s="79">
        <f t="shared" si="198"/>
        <v>47166</v>
      </c>
      <c r="H400" s="79">
        <f t="shared" si="198"/>
        <v>47170</v>
      </c>
      <c r="I400" s="79">
        <f t="shared" si="198"/>
        <v>47248</v>
      </c>
      <c r="J400" s="79">
        <f t="shared" si="198"/>
        <v>47222</v>
      </c>
      <c r="K400" s="79">
        <f t="shared" si="198"/>
        <v>47320</v>
      </c>
    </row>
    <row r="401" spans="1:11" s="50" customFormat="1" x14ac:dyDescent="0.2">
      <c r="A401" s="51" t="s">
        <v>10</v>
      </c>
      <c r="B401" s="54" t="s">
        <v>1</v>
      </c>
      <c r="C401" s="82">
        <v>100.8</v>
      </c>
      <c r="D401" s="82">
        <f>D400/C400*100</f>
        <v>99.449012639061223</v>
      </c>
      <c r="E401" s="82">
        <f t="shared" ref="E401:F401" si="199">E400/D400*100</f>
        <v>99.498826365539543</v>
      </c>
      <c r="F401" s="82">
        <f t="shared" si="199"/>
        <v>100.11901725750234</v>
      </c>
      <c r="G401" s="82">
        <f>G400/E400*100</f>
        <v>100.24228513134406</v>
      </c>
      <c r="H401" s="82">
        <f>H400/F400*100</f>
        <v>100.13161246497411</v>
      </c>
      <c r="I401" s="82">
        <f>I400/G400*100</f>
        <v>100.17385404740705</v>
      </c>
      <c r="J401" s="82">
        <f>J400/H400*100</f>
        <v>100.11023955904177</v>
      </c>
      <c r="K401" s="82">
        <f>K400/I400*100</f>
        <v>100.15238740264138</v>
      </c>
    </row>
    <row r="402" spans="1:11" s="74" customFormat="1" ht="51" x14ac:dyDescent="0.2">
      <c r="A402" s="64" t="s">
        <v>64</v>
      </c>
      <c r="B402" s="54" t="s">
        <v>55</v>
      </c>
      <c r="C402" s="52">
        <f>C404+C410+C416+C422+C428+C434</f>
        <v>47551</v>
      </c>
      <c r="D402" s="52">
        <f t="shared" ref="D402:K402" si="200">D404+D410+D416+D422+D428+D434</f>
        <v>47289</v>
      </c>
      <c r="E402" s="52">
        <f t="shared" si="200"/>
        <v>47052</v>
      </c>
      <c r="F402" s="52">
        <f t="shared" si="200"/>
        <v>47108</v>
      </c>
      <c r="G402" s="52">
        <f t="shared" si="200"/>
        <v>47166</v>
      </c>
      <c r="H402" s="52">
        <f t="shared" si="200"/>
        <v>47170</v>
      </c>
      <c r="I402" s="52">
        <f t="shared" si="200"/>
        <v>47248</v>
      </c>
      <c r="J402" s="52">
        <f t="shared" si="200"/>
        <v>47222</v>
      </c>
      <c r="K402" s="52">
        <f t="shared" si="200"/>
        <v>47320</v>
      </c>
    </row>
    <row r="403" spans="1:11" s="50" customFormat="1" x14ac:dyDescent="0.2">
      <c r="A403" s="51" t="s">
        <v>10</v>
      </c>
      <c r="B403" s="54" t="s">
        <v>1</v>
      </c>
      <c r="C403" s="82">
        <v>100.8</v>
      </c>
      <c r="D403" s="82">
        <f>D402/C402*100</f>
        <v>99.449012639061223</v>
      </c>
      <c r="E403" s="82">
        <f t="shared" ref="E403:F403" si="201">E402/D402*100</f>
        <v>99.498826365539543</v>
      </c>
      <c r="F403" s="82">
        <f t="shared" si="201"/>
        <v>100.11901725750234</v>
      </c>
      <c r="G403" s="82">
        <f>G402/E402*100</f>
        <v>100.24228513134406</v>
      </c>
      <c r="H403" s="82">
        <f>H402/F402*100</f>
        <v>100.13161246497411</v>
      </c>
      <c r="I403" s="82">
        <f>I402/G402*100</f>
        <v>100.17385404740705</v>
      </c>
      <c r="J403" s="82">
        <f>J402/H402*100</f>
        <v>100.11023955904177</v>
      </c>
      <c r="K403" s="82">
        <f>K402/I402*100</f>
        <v>100.15238740264138</v>
      </c>
    </row>
    <row r="404" spans="1:11" s="50" customFormat="1" ht="13.5" x14ac:dyDescent="0.2">
      <c r="A404" s="73" t="s">
        <v>7</v>
      </c>
      <c r="B404" s="54" t="s">
        <v>55</v>
      </c>
      <c r="C404" s="55">
        <f>C406+C408</f>
        <v>21402</v>
      </c>
      <c r="D404" s="55">
        <f t="shared" ref="D404:K404" si="202">D406+D408</f>
        <v>21381</v>
      </c>
      <c r="E404" s="55">
        <f t="shared" si="202"/>
        <v>21385</v>
      </c>
      <c r="F404" s="55">
        <f t="shared" si="202"/>
        <v>21387</v>
      </c>
      <c r="G404" s="55">
        <f t="shared" si="202"/>
        <v>21390</v>
      </c>
      <c r="H404" s="55">
        <f t="shared" si="202"/>
        <v>21390</v>
      </c>
      <c r="I404" s="55">
        <f t="shared" si="202"/>
        <v>21393</v>
      </c>
      <c r="J404" s="55">
        <f t="shared" si="202"/>
        <v>21393</v>
      </c>
      <c r="K404" s="55">
        <f t="shared" si="202"/>
        <v>21395</v>
      </c>
    </row>
    <row r="405" spans="1:11" s="50" customFormat="1" x14ac:dyDescent="0.2">
      <c r="A405" s="51" t="s">
        <v>10</v>
      </c>
      <c r="B405" s="54" t="s">
        <v>1</v>
      </c>
      <c r="C405" s="82">
        <v>101.3</v>
      </c>
      <c r="D405" s="82">
        <f>D404/C404*100</f>
        <v>99.901878329128124</v>
      </c>
      <c r="E405" s="82">
        <f t="shared" ref="E405:F405" si="203">E404/D404*100</f>
        <v>100.01870819886815</v>
      </c>
      <c r="F405" s="82">
        <f t="shared" si="203"/>
        <v>100.00935234977788</v>
      </c>
      <c r="G405" s="82">
        <f>G404/E404*100</f>
        <v>100.02338087444471</v>
      </c>
      <c r="H405" s="82">
        <f>H404/F404*100</f>
        <v>100.01402721279283</v>
      </c>
      <c r="I405" s="82">
        <f>I404/G404*100</f>
        <v>100.01402524544179</v>
      </c>
      <c r="J405" s="82">
        <f>J404/H404*100</f>
        <v>100.01402524544179</v>
      </c>
      <c r="K405" s="82">
        <f>K404/I404*100</f>
        <v>100.00934885242836</v>
      </c>
    </row>
    <row r="406" spans="1:11" s="50" customFormat="1" ht="25.5" x14ac:dyDescent="0.2">
      <c r="A406" s="71" t="s">
        <v>6</v>
      </c>
      <c r="B406" s="54" t="s">
        <v>55</v>
      </c>
      <c r="C406" s="55">
        <v>21402</v>
      </c>
      <c r="D406" s="55">
        <v>21381</v>
      </c>
      <c r="E406" s="55">
        <v>21385</v>
      </c>
      <c r="F406" s="55">
        <v>21387</v>
      </c>
      <c r="G406" s="55">
        <v>21390</v>
      </c>
      <c r="H406" s="55">
        <v>21390</v>
      </c>
      <c r="I406" s="55">
        <v>21393</v>
      </c>
      <c r="J406" s="55">
        <v>21393</v>
      </c>
      <c r="K406" s="55">
        <v>21395</v>
      </c>
    </row>
    <row r="407" spans="1:11" s="50" customFormat="1" x14ac:dyDescent="0.2">
      <c r="A407" s="51" t="s">
        <v>10</v>
      </c>
      <c r="B407" s="54" t="s">
        <v>1</v>
      </c>
      <c r="C407" s="82">
        <v>101.3</v>
      </c>
      <c r="D407" s="82">
        <f>D406/C406*100</f>
        <v>99.901878329128124</v>
      </c>
      <c r="E407" s="82">
        <f t="shared" ref="E407:F407" si="204">E406/D406*100</f>
        <v>100.01870819886815</v>
      </c>
      <c r="F407" s="82">
        <f t="shared" si="204"/>
        <v>100.00935234977788</v>
      </c>
      <c r="G407" s="82">
        <f>G406/E406*100</f>
        <v>100.02338087444471</v>
      </c>
      <c r="H407" s="82">
        <f>H406/F406*100</f>
        <v>100.01402721279283</v>
      </c>
      <c r="I407" s="82">
        <f>I406/G406*100</f>
        <v>100.01402524544179</v>
      </c>
      <c r="J407" s="82">
        <f>J406/H406*100</f>
        <v>100.01402524544179</v>
      </c>
      <c r="K407" s="82">
        <f>K406/I406*100</f>
        <v>100.00934885242836</v>
      </c>
    </row>
    <row r="408" spans="1:11" s="50" customFormat="1" x14ac:dyDescent="0.2">
      <c r="A408" s="72" t="s">
        <v>50</v>
      </c>
      <c r="B408" s="54" t="s">
        <v>55</v>
      </c>
      <c r="C408" s="77">
        <v>0</v>
      </c>
      <c r="D408" s="77">
        <v>0</v>
      </c>
      <c r="E408" s="77">
        <v>0</v>
      </c>
      <c r="F408" s="77">
        <v>0</v>
      </c>
      <c r="G408" s="77">
        <v>0</v>
      </c>
      <c r="H408" s="77">
        <v>0</v>
      </c>
      <c r="I408" s="77">
        <v>0</v>
      </c>
      <c r="J408" s="77">
        <v>0</v>
      </c>
      <c r="K408" s="77">
        <v>0</v>
      </c>
    </row>
    <row r="409" spans="1:11" s="50" customFormat="1" x14ac:dyDescent="0.2">
      <c r="A409" s="51" t="s">
        <v>10</v>
      </c>
      <c r="B409" s="54" t="s">
        <v>1</v>
      </c>
      <c r="C409" s="82">
        <v>0</v>
      </c>
      <c r="D409" s="82">
        <v>0</v>
      </c>
      <c r="E409" s="82">
        <v>0</v>
      </c>
      <c r="F409" s="82">
        <v>0</v>
      </c>
      <c r="G409" s="82">
        <v>0</v>
      </c>
      <c r="H409" s="82">
        <v>0</v>
      </c>
      <c r="I409" s="82">
        <v>0</v>
      </c>
      <c r="J409" s="82">
        <v>0</v>
      </c>
      <c r="K409" s="82">
        <v>0</v>
      </c>
    </row>
    <row r="410" spans="1:11" s="50" customFormat="1" ht="13.5" x14ac:dyDescent="0.2">
      <c r="A410" s="73" t="s">
        <v>3</v>
      </c>
      <c r="B410" s="54" t="s">
        <v>55</v>
      </c>
      <c r="C410" s="55">
        <f>C412+C414</f>
        <v>5445</v>
      </c>
      <c r="D410" s="55">
        <f t="shared" ref="D410:K410" si="205">D412+D414</f>
        <v>5513</v>
      </c>
      <c r="E410" s="55">
        <f t="shared" si="205"/>
        <v>5515</v>
      </c>
      <c r="F410" s="55">
        <f t="shared" si="205"/>
        <v>5517</v>
      </c>
      <c r="G410" s="55">
        <f t="shared" si="205"/>
        <v>5520</v>
      </c>
      <c r="H410" s="55">
        <f t="shared" si="205"/>
        <v>5520</v>
      </c>
      <c r="I410" s="55">
        <f t="shared" si="205"/>
        <v>5523</v>
      </c>
      <c r="J410" s="55">
        <f t="shared" si="205"/>
        <v>5523</v>
      </c>
      <c r="K410" s="55">
        <f t="shared" si="205"/>
        <v>5525</v>
      </c>
    </row>
    <row r="411" spans="1:11" s="50" customFormat="1" x14ac:dyDescent="0.2">
      <c r="A411" s="51" t="s">
        <v>10</v>
      </c>
      <c r="B411" s="54" t="s">
        <v>1</v>
      </c>
      <c r="C411" s="82">
        <v>101.2</v>
      </c>
      <c r="D411" s="82">
        <f>D410/C410*100</f>
        <v>101.24885215794306</v>
      </c>
      <c r="E411" s="82">
        <f t="shared" ref="E411:F411" si="206">E410/D410*100</f>
        <v>100.03627788862688</v>
      </c>
      <c r="F411" s="82">
        <f t="shared" si="206"/>
        <v>100.03626473254761</v>
      </c>
      <c r="G411" s="82">
        <f>G410/E410*100</f>
        <v>100.09066183136899</v>
      </c>
      <c r="H411" s="82">
        <f>H410/F410*100</f>
        <v>100.05437737901033</v>
      </c>
      <c r="I411" s="82">
        <f>I410/G410*100</f>
        <v>100.05434782608695</v>
      </c>
      <c r="J411" s="82">
        <f>J410/H410*100</f>
        <v>100.05434782608695</v>
      </c>
      <c r="K411" s="82">
        <f>K410/I410*100</f>
        <v>100.03621220351258</v>
      </c>
    </row>
    <row r="412" spans="1:11" s="50" customFormat="1" ht="25.5" x14ac:dyDescent="0.2">
      <c r="A412" s="71" t="s">
        <v>6</v>
      </c>
      <c r="B412" s="54" t="s">
        <v>55</v>
      </c>
      <c r="C412" s="56">
        <v>5445</v>
      </c>
      <c r="D412" s="56">
        <v>5513</v>
      </c>
      <c r="E412" s="56">
        <v>5515</v>
      </c>
      <c r="F412" s="56">
        <v>5517</v>
      </c>
      <c r="G412" s="56">
        <v>5520</v>
      </c>
      <c r="H412" s="52">
        <v>5520</v>
      </c>
      <c r="I412" s="52">
        <v>5523</v>
      </c>
      <c r="J412" s="52">
        <v>5523</v>
      </c>
      <c r="K412" s="52">
        <v>5525</v>
      </c>
    </row>
    <row r="413" spans="1:11" s="50" customFormat="1" x14ac:dyDescent="0.2">
      <c r="A413" s="51" t="s">
        <v>10</v>
      </c>
      <c r="B413" s="54" t="s">
        <v>1</v>
      </c>
      <c r="C413" s="82">
        <v>101.2</v>
      </c>
      <c r="D413" s="82">
        <f>D412/C412*100</f>
        <v>101.24885215794306</v>
      </c>
      <c r="E413" s="82">
        <f t="shared" ref="E413:F413" si="207">E412/D412*100</f>
        <v>100.03627788862688</v>
      </c>
      <c r="F413" s="82">
        <f t="shared" si="207"/>
        <v>100.03626473254761</v>
      </c>
      <c r="G413" s="82">
        <f>G412/E412*100</f>
        <v>100.09066183136899</v>
      </c>
      <c r="H413" s="82">
        <f>H412/F412*100</f>
        <v>100.05437737901033</v>
      </c>
      <c r="I413" s="82">
        <f>I412/G412*100</f>
        <v>100.05434782608695</v>
      </c>
      <c r="J413" s="82">
        <f>J412/H412*100</f>
        <v>100.05434782608695</v>
      </c>
      <c r="K413" s="82">
        <f>K412/I412*100</f>
        <v>100.03621220351258</v>
      </c>
    </row>
    <row r="414" spans="1:11" s="50" customFormat="1" x14ac:dyDescent="0.2">
      <c r="A414" s="72" t="s">
        <v>50</v>
      </c>
      <c r="B414" s="54" t="s">
        <v>55</v>
      </c>
      <c r="C414" s="77">
        <v>0</v>
      </c>
      <c r="D414" s="77">
        <v>0</v>
      </c>
      <c r="E414" s="77">
        <v>0</v>
      </c>
      <c r="F414" s="77">
        <v>0</v>
      </c>
      <c r="G414" s="77">
        <v>0</v>
      </c>
      <c r="H414" s="77">
        <v>0</v>
      </c>
      <c r="I414" s="77">
        <v>0</v>
      </c>
      <c r="J414" s="77">
        <v>0</v>
      </c>
      <c r="K414" s="77">
        <v>0</v>
      </c>
    </row>
    <row r="415" spans="1:11" s="50" customFormat="1" x14ac:dyDescent="0.2">
      <c r="A415" s="51" t="s">
        <v>10</v>
      </c>
      <c r="B415" s="54" t="s">
        <v>1</v>
      </c>
      <c r="C415" s="82">
        <v>0</v>
      </c>
      <c r="D415" s="82">
        <v>0</v>
      </c>
      <c r="E415" s="82">
        <v>0</v>
      </c>
      <c r="F415" s="82">
        <v>0</v>
      </c>
      <c r="G415" s="82">
        <v>0</v>
      </c>
      <c r="H415" s="82">
        <v>0</v>
      </c>
      <c r="I415" s="82">
        <v>0</v>
      </c>
      <c r="J415" s="82">
        <v>0</v>
      </c>
      <c r="K415" s="82">
        <v>0</v>
      </c>
    </row>
    <row r="416" spans="1:11" s="50" customFormat="1" ht="27" x14ac:dyDescent="0.2">
      <c r="A416" s="53" t="s">
        <v>175</v>
      </c>
      <c r="B416" s="54" t="s">
        <v>55</v>
      </c>
      <c r="C416" s="55">
        <f>C418+C420</f>
        <v>238</v>
      </c>
      <c r="D416" s="55">
        <f t="shared" ref="D416:K416" si="208">D418+D420</f>
        <v>202</v>
      </c>
      <c r="E416" s="55">
        <f t="shared" si="208"/>
        <v>200</v>
      </c>
      <c r="F416" s="55">
        <f t="shared" si="208"/>
        <v>200</v>
      </c>
      <c r="G416" s="55">
        <f t="shared" si="208"/>
        <v>200</v>
      </c>
      <c r="H416" s="55">
        <f t="shared" si="208"/>
        <v>200</v>
      </c>
      <c r="I416" s="55">
        <f t="shared" si="208"/>
        <v>200</v>
      </c>
      <c r="J416" s="55">
        <f t="shared" si="208"/>
        <v>200</v>
      </c>
      <c r="K416" s="55">
        <f t="shared" si="208"/>
        <v>200</v>
      </c>
    </row>
    <row r="417" spans="1:11" s="50" customFormat="1" x14ac:dyDescent="0.2">
      <c r="A417" s="51" t="s">
        <v>10</v>
      </c>
      <c r="B417" s="54" t="s">
        <v>1</v>
      </c>
      <c r="C417" s="82">
        <v>89.1</v>
      </c>
      <c r="D417" s="82">
        <f>D416/C416*100</f>
        <v>84.87394957983193</v>
      </c>
      <c r="E417" s="82">
        <f t="shared" ref="E417:F417" si="209">E416/D416*100</f>
        <v>99.009900990099013</v>
      </c>
      <c r="F417" s="82">
        <f t="shared" si="209"/>
        <v>100</v>
      </c>
      <c r="G417" s="82">
        <f>G416/E416*100</f>
        <v>100</v>
      </c>
      <c r="H417" s="82">
        <f>H416/F416*100</f>
        <v>100</v>
      </c>
      <c r="I417" s="82">
        <f>I416/G416*100</f>
        <v>100</v>
      </c>
      <c r="J417" s="82">
        <f>J416/H416*100</f>
        <v>100</v>
      </c>
      <c r="K417" s="82">
        <f>K416/I416*100</f>
        <v>100</v>
      </c>
    </row>
    <row r="418" spans="1:11" s="50" customFormat="1" ht="25.5" x14ac:dyDescent="0.2">
      <c r="A418" s="71" t="s">
        <v>6</v>
      </c>
      <c r="B418" s="54" t="s">
        <v>55</v>
      </c>
      <c r="C418" s="55">
        <v>238</v>
      </c>
      <c r="D418" s="55">
        <v>202</v>
      </c>
      <c r="E418" s="55">
        <v>200</v>
      </c>
      <c r="F418" s="55">
        <v>200</v>
      </c>
      <c r="G418" s="55">
        <v>200</v>
      </c>
      <c r="H418" s="55">
        <v>200</v>
      </c>
      <c r="I418" s="55">
        <v>200</v>
      </c>
      <c r="J418" s="55">
        <v>200</v>
      </c>
      <c r="K418" s="55">
        <v>200</v>
      </c>
    </row>
    <row r="419" spans="1:11" s="50" customFormat="1" x14ac:dyDescent="0.2">
      <c r="A419" s="51" t="s">
        <v>10</v>
      </c>
      <c r="B419" s="54" t="s">
        <v>1</v>
      </c>
      <c r="C419" s="82">
        <v>89.1</v>
      </c>
      <c r="D419" s="82">
        <f>D418/C418*100</f>
        <v>84.87394957983193</v>
      </c>
      <c r="E419" s="82">
        <f t="shared" ref="E419:F419" si="210">E418/D418*100</f>
        <v>99.009900990099013</v>
      </c>
      <c r="F419" s="82">
        <f t="shared" si="210"/>
        <v>100</v>
      </c>
      <c r="G419" s="82">
        <f>G418/E418*100</f>
        <v>100</v>
      </c>
      <c r="H419" s="82">
        <f>H418/F418*100</f>
        <v>100</v>
      </c>
      <c r="I419" s="82">
        <f>I418/G418*100</f>
        <v>100</v>
      </c>
      <c r="J419" s="82">
        <f>J418/H418*100</f>
        <v>100</v>
      </c>
      <c r="K419" s="82">
        <f>K418/I418*100</f>
        <v>100</v>
      </c>
    </row>
    <row r="420" spans="1:11" s="50" customFormat="1" x14ac:dyDescent="0.2">
      <c r="A420" s="72" t="s">
        <v>50</v>
      </c>
      <c r="B420" s="54" t="s">
        <v>55</v>
      </c>
      <c r="C420" s="77">
        <v>0</v>
      </c>
      <c r="D420" s="77">
        <v>0</v>
      </c>
      <c r="E420" s="77">
        <v>0</v>
      </c>
      <c r="F420" s="77">
        <v>0</v>
      </c>
      <c r="G420" s="77">
        <v>0</v>
      </c>
      <c r="H420" s="77">
        <v>0</v>
      </c>
      <c r="I420" s="77">
        <v>0</v>
      </c>
      <c r="J420" s="77">
        <v>0</v>
      </c>
      <c r="K420" s="77">
        <v>0</v>
      </c>
    </row>
    <row r="421" spans="1:11" s="50" customFormat="1" x14ac:dyDescent="0.2">
      <c r="A421" s="51" t="s">
        <v>10</v>
      </c>
      <c r="B421" s="54" t="s">
        <v>1</v>
      </c>
      <c r="C421" s="82">
        <v>0</v>
      </c>
      <c r="D421" s="82">
        <v>0</v>
      </c>
      <c r="E421" s="82">
        <v>0</v>
      </c>
      <c r="F421" s="82">
        <v>0</v>
      </c>
      <c r="G421" s="82">
        <v>0</v>
      </c>
      <c r="H421" s="82">
        <v>0</v>
      </c>
      <c r="I421" s="82">
        <v>0</v>
      </c>
      <c r="J421" s="82">
        <v>0</v>
      </c>
      <c r="K421" s="82">
        <v>0</v>
      </c>
    </row>
    <row r="422" spans="1:11" s="50" customFormat="1" x14ac:dyDescent="0.2">
      <c r="A422" s="76" t="s">
        <v>4</v>
      </c>
      <c r="B422" s="54" t="s">
        <v>55</v>
      </c>
      <c r="C422" s="55">
        <f>C424+C426</f>
        <v>18224</v>
      </c>
      <c r="D422" s="55">
        <f t="shared" ref="D422:K422" si="211">D424+D426</f>
        <v>18183</v>
      </c>
      <c r="E422" s="55">
        <f t="shared" si="211"/>
        <v>17942</v>
      </c>
      <c r="F422" s="55">
        <f t="shared" si="211"/>
        <v>17994</v>
      </c>
      <c r="G422" s="55">
        <f t="shared" si="211"/>
        <v>18046</v>
      </c>
      <c r="H422" s="55">
        <f t="shared" si="211"/>
        <v>18050</v>
      </c>
      <c r="I422" s="55">
        <f t="shared" si="211"/>
        <v>18122</v>
      </c>
      <c r="J422" s="55">
        <f t="shared" si="211"/>
        <v>18096</v>
      </c>
      <c r="K422" s="55">
        <f t="shared" si="211"/>
        <v>18190</v>
      </c>
    </row>
    <row r="423" spans="1:11" s="50" customFormat="1" x14ac:dyDescent="0.2">
      <c r="A423" s="51" t="s">
        <v>10</v>
      </c>
      <c r="B423" s="54" t="s">
        <v>1</v>
      </c>
      <c r="C423" s="82">
        <v>99.8</v>
      </c>
      <c r="D423" s="82">
        <f>D422/C422*100</f>
        <v>99.775021949078138</v>
      </c>
      <c r="E423" s="82">
        <f t="shared" ref="E423:F423" si="212">E422/D422*100</f>
        <v>98.674586151900129</v>
      </c>
      <c r="F423" s="82">
        <f t="shared" si="212"/>
        <v>100.28982276223385</v>
      </c>
      <c r="G423" s="82">
        <f>G422/E422*100</f>
        <v>100.57964552446772</v>
      </c>
      <c r="H423" s="82">
        <f>H422/F422*100</f>
        <v>100.31121484939425</v>
      </c>
      <c r="I423" s="82">
        <f>I422/G422*100</f>
        <v>100.42114596032361</v>
      </c>
      <c r="J423" s="82">
        <f>J422/H422*100</f>
        <v>100.25484764542935</v>
      </c>
      <c r="K423" s="82">
        <f>K422/I422*100</f>
        <v>100.37523452157599</v>
      </c>
    </row>
    <row r="424" spans="1:11" s="50" customFormat="1" ht="25.5" x14ac:dyDescent="0.2">
      <c r="A424" s="71" t="s">
        <v>6</v>
      </c>
      <c r="B424" s="54" t="s">
        <v>55</v>
      </c>
      <c r="C424" s="55">
        <v>8269</v>
      </c>
      <c r="D424" s="55">
        <v>8166</v>
      </c>
      <c r="E424" s="55">
        <v>7913</v>
      </c>
      <c r="F424" s="55">
        <v>7955</v>
      </c>
      <c r="G424" s="55">
        <v>7995</v>
      </c>
      <c r="H424" s="55">
        <v>7999</v>
      </c>
      <c r="I424" s="55">
        <v>8055</v>
      </c>
      <c r="J424" s="55">
        <v>8032</v>
      </c>
      <c r="K424" s="55">
        <v>8107</v>
      </c>
    </row>
    <row r="425" spans="1:11" s="50" customFormat="1" x14ac:dyDescent="0.2">
      <c r="A425" s="51" t="s">
        <v>10</v>
      </c>
      <c r="B425" s="54" t="s">
        <v>1</v>
      </c>
      <c r="C425" s="82">
        <v>100.4</v>
      </c>
      <c r="D425" s="82">
        <f>D424/C424*100</f>
        <v>98.754383843270048</v>
      </c>
      <c r="E425" s="82">
        <f t="shared" ref="E425:F425" si="213">E424/D424*100</f>
        <v>96.901787901053154</v>
      </c>
      <c r="F425" s="82">
        <f t="shared" si="213"/>
        <v>100.53077214709971</v>
      </c>
      <c r="G425" s="82">
        <f>G424/E424*100</f>
        <v>101.03626943005182</v>
      </c>
      <c r="H425" s="82">
        <f>H424/F424*100</f>
        <v>100.55311125078568</v>
      </c>
      <c r="I425" s="82">
        <f>I424/G424*100</f>
        <v>100.75046904315197</v>
      </c>
      <c r="J425" s="82">
        <f>J424/H424*100</f>
        <v>100.41255156894613</v>
      </c>
      <c r="K425" s="82">
        <f>K424/I424*100</f>
        <v>100.64556176288019</v>
      </c>
    </row>
    <row r="426" spans="1:11" s="50" customFormat="1" x14ac:dyDescent="0.2">
      <c r="A426" s="72" t="s">
        <v>50</v>
      </c>
      <c r="B426" s="54" t="s">
        <v>55</v>
      </c>
      <c r="C426" s="56">
        <v>9955</v>
      </c>
      <c r="D426" s="56">
        <v>10017</v>
      </c>
      <c r="E426" s="56">
        <v>10029</v>
      </c>
      <c r="F426" s="56">
        <v>10039</v>
      </c>
      <c r="G426" s="56">
        <v>10051</v>
      </c>
      <c r="H426" s="56">
        <v>10051</v>
      </c>
      <c r="I426" s="56">
        <v>10067</v>
      </c>
      <c r="J426" s="56">
        <v>10064</v>
      </c>
      <c r="K426" s="56">
        <v>10083</v>
      </c>
    </row>
    <row r="427" spans="1:11" s="50" customFormat="1" x14ac:dyDescent="0.2">
      <c r="A427" s="51" t="s">
        <v>10</v>
      </c>
      <c r="B427" s="54" t="s">
        <v>1</v>
      </c>
      <c r="C427" s="82">
        <v>99.2</v>
      </c>
      <c r="D427" s="82">
        <f>D426/C426*100</f>
        <v>100.62280261175289</v>
      </c>
      <c r="E427" s="82">
        <f t="shared" ref="E427:F427" si="214">E426/D426*100</f>
        <v>100.11979634621144</v>
      </c>
      <c r="F427" s="82">
        <f t="shared" si="214"/>
        <v>100.09971083856814</v>
      </c>
      <c r="G427" s="82">
        <f>G426/E426*100</f>
        <v>100.21936384484992</v>
      </c>
      <c r="H427" s="82">
        <f>H426/F426*100</f>
        <v>100.11953381810936</v>
      </c>
      <c r="I427" s="82">
        <f>I426/G426*100</f>
        <v>100.15918814048352</v>
      </c>
      <c r="J427" s="82">
        <f>J426/H426*100</f>
        <v>100.12934036414288</v>
      </c>
      <c r="K427" s="82">
        <f>K426/I426*100</f>
        <v>100.1589351345982</v>
      </c>
    </row>
    <row r="428" spans="1:11" s="50" customFormat="1" ht="27" x14ac:dyDescent="0.2">
      <c r="A428" s="73" t="s">
        <v>176</v>
      </c>
      <c r="B428" s="54" t="s">
        <v>55</v>
      </c>
      <c r="C428" s="75">
        <f>C430+C432</f>
        <v>1229</v>
      </c>
      <c r="D428" s="75">
        <f t="shared" ref="D428:K428" si="215">D430+D432</f>
        <v>1084</v>
      </c>
      <c r="E428" s="75">
        <f t="shared" si="215"/>
        <v>1084</v>
      </c>
      <c r="F428" s="75">
        <f t="shared" si="215"/>
        <v>1084</v>
      </c>
      <c r="G428" s="75">
        <f t="shared" si="215"/>
        <v>1084</v>
      </c>
      <c r="H428" s="75">
        <f t="shared" si="215"/>
        <v>1084</v>
      </c>
      <c r="I428" s="75">
        <f t="shared" si="215"/>
        <v>1084</v>
      </c>
      <c r="J428" s="75">
        <f t="shared" si="215"/>
        <v>1084</v>
      </c>
      <c r="K428" s="75">
        <f t="shared" si="215"/>
        <v>1084</v>
      </c>
    </row>
    <row r="429" spans="1:11" s="50" customFormat="1" x14ac:dyDescent="0.2">
      <c r="A429" s="51" t="s">
        <v>10</v>
      </c>
      <c r="B429" s="54" t="s">
        <v>1</v>
      </c>
      <c r="C429" s="82">
        <v>97.2</v>
      </c>
      <c r="D429" s="82">
        <f>D428/C428*100</f>
        <v>88.201790073230271</v>
      </c>
      <c r="E429" s="82">
        <f t="shared" ref="E429:F429" si="216">E428/D428*100</f>
        <v>100</v>
      </c>
      <c r="F429" s="82">
        <f t="shared" si="216"/>
        <v>100</v>
      </c>
      <c r="G429" s="82">
        <f>G428/E428*100</f>
        <v>100</v>
      </c>
      <c r="H429" s="82">
        <f>H428/F428*100</f>
        <v>100</v>
      </c>
      <c r="I429" s="82">
        <f>I428/G428*100</f>
        <v>100</v>
      </c>
      <c r="J429" s="82">
        <f>J428/H428*100</f>
        <v>100</v>
      </c>
      <c r="K429" s="82">
        <f>K428/I428*100</f>
        <v>100</v>
      </c>
    </row>
    <row r="430" spans="1:11" s="50" customFormat="1" ht="25.5" x14ac:dyDescent="0.2">
      <c r="A430" s="71" t="s">
        <v>6</v>
      </c>
      <c r="B430" s="54" t="s">
        <v>55</v>
      </c>
      <c r="C430" s="56">
        <v>1229</v>
      </c>
      <c r="D430" s="56">
        <v>1084</v>
      </c>
      <c r="E430" s="56">
        <v>1084</v>
      </c>
      <c r="F430" s="56">
        <v>1084</v>
      </c>
      <c r="G430" s="56">
        <v>1084</v>
      </c>
      <c r="H430" s="56">
        <v>1084</v>
      </c>
      <c r="I430" s="56">
        <v>1084</v>
      </c>
      <c r="J430" s="56">
        <v>1084</v>
      </c>
      <c r="K430" s="56">
        <v>1084</v>
      </c>
    </row>
    <row r="431" spans="1:11" s="50" customFormat="1" x14ac:dyDescent="0.2">
      <c r="A431" s="51" t="s">
        <v>10</v>
      </c>
      <c r="B431" s="54" t="s">
        <v>1</v>
      </c>
      <c r="C431" s="82">
        <v>97.2</v>
      </c>
      <c r="D431" s="82">
        <f>D430/C430*100</f>
        <v>88.201790073230271</v>
      </c>
      <c r="E431" s="82">
        <f t="shared" ref="E431:F431" si="217">E430/D430*100</f>
        <v>100</v>
      </c>
      <c r="F431" s="82">
        <f t="shared" si="217"/>
        <v>100</v>
      </c>
      <c r="G431" s="82">
        <f>G430/E430*100</f>
        <v>100</v>
      </c>
      <c r="H431" s="82">
        <f>H430/F430*100</f>
        <v>100</v>
      </c>
      <c r="I431" s="82">
        <f>I430/G430*100</f>
        <v>100</v>
      </c>
      <c r="J431" s="82">
        <f>J430/H430*100</f>
        <v>100</v>
      </c>
      <c r="K431" s="82">
        <f>K430/I430*100</f>
        <v>100</v>
      </c>
    </row>
    <row r="432" spans="1:11" s="50" customFormat="1" x14ac:dyDescent="0.2">
      <c r="A432" s="72" t="s">
        <v>50</v>
      </c>
      <c r="B432" s="54" t="s">
        <v>55</v>
      </c>
      <c r="C432" s="77">
        <v>0</v>
      </c>
      <c r="D432" s="77">
        <v>0</v>
      </c>
      <c r="E432" s="77">
        <v>0</v>
      </c>
      <c r="F432" s="77">
        <v>0</v>
      </c>
      <c r="G432" s="77">
        <v>0</v>
      </c>
      <c r="H432" s="77">
        <v>0</v>
      </c>
      <c r="I432" s="77">
        <v>0</v>
      </c>
      <c r="J432" s="77">
        <v>0</v>
      </c>
      <c r="K432" s="77">
        <v>0</v>
      </c>
    </row>
    <row r="433" spans="1:11" s="50" customFormat="1" x14ac:dyDescent="0.2">
      <c r="A433" s="51" t="s">
        <v>10</v>
      </c>
      <c r="B433" s="54" t="s">
        <v>1</v>
      </c>
      <c r="C433" s="82">
        <v>0</v>
      </c>
      <c r="D433" s="82">
        <v>0</v>
      </c>
      <c r="E433" s="82">
        <v>0</v>
      </c>
      <c r="F433" s="82">
        <v>0</v>
      </c>
      <c r="G433" s="82">
        <v>0</v>
      </c>
      <c r="H433" s="82">
        <v>0</v>
      </c>
      <c r="I433" s="82">
        <v>0</v>
      </c>
      <c r="J433" s="82">
        <v>0</v>
      </c>
      <c r="K433" s="82">
        <v>0</v>
      </c>
    </row>
    <row r="434" spans="1:11" s="50" customFormat="1" ht="27" x14ac:dyDescent="0.2">
      <c r="A434" s="73" t="s">
        <v>5</v>
      </c>
      <c r="B434" s="54" t="s">
        <v>55</v>
      </c>
      <c r="C434" s="55">
        <f>C436+C438</f>
        <v>1013</v>
      </c>
      <c r="D434" s="55">
        <f t="shared" ref="D434:K434" si="218">D436+D438</f>
        <v>926</v>
      </c>
      <c r="E434" s="55">
        <f t="shared" si="218"/>
        <v>926</v>
      </c>
      <c r="F434" s="55">
        <f t="shared" si="218"/>
        <v>926</v>
      </c>
      <c r="G434" s="55">
        <f t="shared" si="218"/>
        <v>926</v>
      </c>
      <c r="H434" s="55">
        <f t="shared" si="218"/>
        <v>926</v>
      </c>
      <c r="I434" s="55">
        <f t="shared" si="218"/>
        <v>926</v>
      </c>
      <c r="J434" s="55">
        <f t="shared" si="218"/>
        <v>926</v>
      </c>
      <c r="K434" s="55">
        <f t="shared" si="218"/>
        <v>926</v>
      </c>
    </row>
    <row r="435" spans="1:11" s="50" customFormat="1" x14ac:dyDescent="0.2">
      <c r="A435" s="51" t="s">
        <v>10</v>
      </c>
      <c r="B435" s="54" t="s">
        <v>1</v>
      </c>
      <c r="C435" s="82">
        <v>117.7</v>
      </c>
      <c r="D435" s="82">
        <f>D434/C434*100</f>
        <v>91.411648568608101</v>
      </c>
      <c r="E435" s="82">
        <f t="shared" ref="E435:F435" si="219">E434/D434*100</f>
        <v>100</v>
      </c>
      <c r="F435" s="82">
        <f t="shared" si="219"/>
        <v>100</v>
      </c>
      <c r="G435" s="82">
        <f>G434/E434*100</f>
        <v>100</v>
      </c>
      <c r="H435" s="82">
        <f>H434/F434*100</f>
        <v>100</v>
      </c>
      <c r="I435" s="82">
        <f>I434/G434*100</f>
        <v>100</v>
      </c>
      <c r="J435" s="82">
        <f>J434/H434*100</f>
        <v>100</v>
      </c>
      <c r="K435" s="82">
        <f>K434/I434*100</f>
        <v>100</v>
      </c>
    </row>
    <row r="436" spans="1:11" s="74" customFormat="1" ht="25.5" x14ac:dyDescent="0.2">
      <c r="A436" s="71" t="s">
        <v>6</v>
      </c>
      <c r="B436" s="54" t="s">
        <v>55</v>
      </c>
      <c r="C436" s="56">
        <v>1013</v>
      </c>
      <c r="D436" s="56">
        <v>926</v>
      </c>
      <c r="E436" s="56">
        <v>926</v>
      </c>
      <c r="F436" s="56">
        <v>926</v>
      </c>
      <c r="G436" s="56">
        <v>926</v>
      </c>
      <c r="H436" s="56">
        <v>926</v>
      </c>
      <c r="I436" s="56">
        <v>926</v>
      </c>
      <c r="J436" s="56">
        <v>926</v>
      </c>
      <c r="K436" s="56">
        <v>926</v>
      </c>
    </row>
    <row r="437" spans="1:11" s="50" customFormat="1" x14ac:dyDescent="0.2">
      <c r="A437" s="51" t="s">
        <v>10</v>
      </c>
      <c r="B437" s="54" t="s">
        <v>1</v>
      </c>
      <c r="C437" s="82">
        <v>117.7</v>
      </c>
      <c r="D437" s="82">
        <f>D436/C436*100</f>
        <v>91.411648568608101</v>
      </c>
      <c r="E437" s="82">
        <f t="shared" ref="E437:F437" si="220">E436/D436*100</f>
        <v>100</v>
      </c>
      <c r="F437" s="82">
        <f t="shared" si="220"/>
        <v>100</v>
      </c>
      <c r="G437" s="82">
        <f>G436/E436*100</f>
        <v>100</v>
      </c>
      <c r="H437" s="82">
        <f>H436/F436*100</f>
        <v>100</v>
      </c>
      <c r="I437" s="82">
        <f>I436/G436*100</f>
        <v>100</v>
      </c>
      <c r="J437" s="82">
        <f>J436/H436*100</f>
        <v>100</v>
      </c>
      <c r="K437" s="82">
        <f>K436/I436*100</f>
        <v>100</v>
      </c>
    </row>
    <row r="438" spans="1:11" s="50" customFormat="1" x14ac:dyDescent="0.2">
      <c r="A438" s="72" t="s">
        <v>50</v>
      </c>
      <c r="B438" s="54" t="s">
        <v>55</v>
      </c>
      <c r="C438" s="77">
        <v>0</v>
      </c>
      <c r="D438" s="77">
        <v>0</v>
      </c>
      <c r="E438" s="77">
        <v>0</v>
      </c>
      <c r="F438" s="77">
        <v>0</v>
      </c>
      <c r="G438" s="77">
        <v>0</v>
      </c>
      <c r="H438" s="77">
        <v>0</v>
      </c>
      <c r="I438" s="77">
        <v>0</v>
      </c>
      <c r="J438" s="77">
        <v>0</v>
      </c>
      <c r="K438" s="77">
        <v>0</v>
      </c>
    </row>
    <row r="439" spans="1:11" s="50" customFormat="1" x14ac:dyDescent="0.2">
      <c r="A439" s="51" t="s">
        <v>10</v>
      </c>
      <c r="B439" s="54" t="s">
        <v>1</v>
      </c>
      <c r="C439" s="82">
        <v>0</v>
      </c>
      <c r="D439" s="82">
        <v>0</v>
      </c>
      <c r="E439" s="82">
        <v>0</v>
      </c>
      <c r="F439" s="82">
        <v>0</v>
      </c>
      <c r="G439" s="82">
        <v>0</v>
      </c>
      <c r="H439" s="82">
        <v>0</v>
      </c>
      <c r="I439" s="82">
        <v>0</v>
      </c>
      <c r="J439" s="82">
        <v>0</v>
      </c>
      <c r="K439" s="82">
        <v>0</v>
      </c>
    </row>
    <row r="440" spans="1:11" s="50" customFormat="1" ht="25.5" x14ac:dyDescent="0.2">
      <c r="A440" s="76" t="s">
        <v>65</v>
      </c>
      <c r="B440" s="54" t="s">
        <v>55</v>
      </c>
      <c r="C440" s="56">
        <v>23939</v>
      </c>
      <c r="D440" s="56">
        <v>24042</v>
      </c>
      <c r="E440" s="56">
        <v>24045</v>
      </c>
      <c r="F440" s="56">
        <v>24050</v>
      </c>
      <c r="G440" s="56">
        <v>24050</v>
      </c>
      <c r="H440" s="56">
        <v>24090</v>
      </c>
      <c r="I440" s="56">
        <v>24090</v>
      </c>
      <c r="J440" s="56">
        <v>24120</v>
      </c>
      <c r="K440" s="56">
        <v>24120</v>
      </c>
    </row>
    <row r="441" spans="1:11" s="50" customFormat="1" x14ac:dyDescent="0.2">
      <c r="A441" s="51" t="s">
        <v>10</v>
      </c>
      <c r="B441" s="54" t="s">
        <v>1</v>
      </c>
      <c r="C441" s="82">
        <v>102.5</v>
      </c>
      <c r="D441" s="82">
        <f>D440/C440*100</f>
        <v>100.43026024478885</v>
      </c>
      <c r="E441" s="82">
        <f>E440/D440*100</f>
        <v>100.01247816321437</v>
      </c>
      <c r="F441" s="82">
        <f>F440/E440*100</f>
        <v>100.02079434393845</v>
      </c>
      <c r="G441" s="82">
        <f>G440/E440*100</f>
        <v>100.02079434393845</v>
      </c>
      <c r="H441" s="82">
        <f>H440/F440*100</f>
        <v>100.16632016632016</v>
      </c>
      <c r="I441" s="82">
        <f>I440/G440*100</f>
        <v>100.16632016632016</v>
      </c>
      <c r="J441" s="82">
        <f>J440/H440*100</f>
        <v>100.12453300124533</v>
      </c>
      <c r="K441" s="82">
        <f>K440/I440*100</f>
        <v>100.12453300124533</v>
      </c>
    </row>
    <row r="442" spans="1:11" s="3" customFormat="1" x14ac:dyDescent="0.2">
      <c r="A442" s="20"/>
      <c r="B442" s="21"/>
      <c r="C442" s="22"/>
      <c r="D442" s="22"/>
      <c r="E442" s="23"/>
      <c r="F442" s="23"/>
      <c r="G442" s="22"/>
      <c r="H442" s="23"/>
      <c r="I442" s="22"/>
      <c r="J442" s="23"/>
      <c r="K442" s="22"/>
    </row>
    <row r="443" spans="1:11" ht="18" x14ac:dyDescent="0.2">
      <c r="A443" s="58" t="s">
        <v>151</v>
      </c>
      <c r="B443" s="59"/>
      <c r="C443" s="60"/>
      <c r="D443" s="60"/>
      <c r="E443" s="60"/>
      <c r="F443" s="60"/>
      <c r="G443" s="57"/>
      <c r="H443" s="57"/>
      <c r="I443" s="7"/>
      <c r="J443" s="91"/>
      <c r="K443" s="7"/>
    </row>
    <row r="444" spans="1:11" ht="18" x14ac:dyDescent="0.2">
      <c r="A444" s="61"/>
      <c r="B444" s="59"/>
      <c r="C444" s="60"/>
      <c r="D444" s="60"/>
      <c r="E444" s="60"/>
      <c r="F444" s="60"/>
      <c r="G444" s="57"/>
      <c r="H444" s="57"/>
      <c r="I444" s="7"/>
      <c r="J444" s="91"/>
      <c r="K444" s="7"/>
    </row>
    <row r="445" spans="1:11" s="3" customFormat="1" ht="24" x14ac:dyDescent="0.2">
      <c r="A445" s="62" t="s">
        <v>152</v>
      </c>
      <c r="B445" s="63"/>
      <c r="C445" s="60"/>
      <c r="D445" s="60"/>
      <c r="E445" s="60"/>
      <c r="F445" s="60"/>
      <c r="G445" s="57"/>
      <c r="H445" s="57"/>
      <c r="I445" s="7"/>
      <c r="J445" s="91"/>
      <c r="K445" s="7"/>
    </row>
    <row r="446" spans="1:11" x14ac:dyDescent="0.2">
      <c r="A446" s="29"/>
      <c r="B446" s="5"/>
      <c r="C446" s="5"/>
      <c r="D446" s="5"/>
      <c r="E446" s="6"/>
      <c r="F446" s="6"/>
      <c r="G446" s="5"/>
      <c r="H446" s="91"/>
      <c r="I446" s="7"/>
      <c r="J446" s="91"/>
      <c r="K446" s="7"/>
    </row>
    <row r="447" spans="1:11" x14ac:dyDescent="0.2">
      <c r="A447" s="112"/>
      <c r="B447" s="112"/>
      <c r="C447" s="5"/>
      <c r="D447" s="5"/>
      <c r="E447" s="6"/>
      <c r="F447" s="6"/>
      <c r="G447" s="5"/>
      <c r="H447" s="91"/>
      <c r="I447" s="7"/>
      <c r="J447" s="91"/>
      <c r="K447" s="7"/>
    </row>
    <row r="448" spans="1:11" x14ac:dyDescent="0.2">
      <c r="A448" s="8"/>
      <c r="B448" s="5"/>
      <c r="C448" s="5"/>
      <c r="D448" s="5"/>
      <c r="E448" s="6"/>
      <c r="F448" s="6"/>
      <c r="G448" s="5"/>
      <c r="H448" s="91"/>
      <c r="I448" s="7"/>
      <c r="J448" s="91"/>
      <c r="K448" s="7"/>
    </row>
    <row r="449" spans="1:11" s="3" customFormat="1" ht="13.5" x14ac:dyDescent="0.25">
      <c r="A449" s="27"/>
      <c r="B449" s="5"/>
      <c r="C449" s="5"/>
      <c r="D449" s="5"/>
      <c r="E449" s="6"/>
      <c r="F449" s="6"/>
      <c r="G449" s="5"/>
      <c r="H449" s="91"/>
      <c r="I449" s="7"/>
      <c r="J449" s="91"/>
      <c r="K449" s="7"/>
    </row>
    <row r="450" spans="1:11" x14ac:dyDescent="0.2">
      <c r="A450" s="26"/>
      <c r="B450" s="5"/>
      <c r="C450" s="5"/>
      <c r="D450" s="5"/>
      <c r="E450" s="6"/>
      <c r="F450" s="6"/>
      <c r="G450" s="5"/>
      <c r="H450" s="91"/>
      <c r="I450" s="7"/>
      <c r="J450" s="91"/>
      <c r="K450" s="7"/>
    </row>
    <row r="451" spans="1:11" x14ac:dyDescent="0.2">
      <c r="A451" s="28"/>
      <c r="B451" s="5"/>
      <c r="C451" s="5"/>
      <c r="D451" s="5"/>
      <c r="E451" s="6"/>
      <c r="F451" s="6"/>
      <c r="G451" s="5"/>
      <c r="H451" s="91"/>
      <c r="I451" s="7"/>
      <c r="J451" s="91"/>
      <c r="K451" s="7"/>
    </row>
    <row r="452" spans="1:11" s="3" customFormat="1" x14ac:dyDescent="0.2">
      <c r="A452" s="108"/>
      <c r="B452" s="108"/>
      <c r="C452" s="108"/>
      <c r="D452" s="108"/>
      <c r="E452" s="108"/>
      <c r="F452" s="108"/>
      <c r="G452" s="108"/>
      <c r="H452" s="92"/>
      <c r="I452" s="9"/>
      <c r="J452" s="92"/>
      <c r="K452" s="9"/>
    </row>
    <row r="453" spans="1:11" x14ac:dyDescent="0.2">
      <c r="A453" s="29"/>
      <c r="B453" s="5"/>
      <c r="C453" s="5"/>
      <c r="D453" s="5"/>
      <c r="E453" s="6"/>
      <c r="F453" s="6"/>
      <c r="G453" s="5"/>
      <c r="H453" s="91"/>
      <c r="I453" s="7"/>
      <c r="J453" s="91"/>
      <c r="K453" s="7"/>
    </row>
    <row r="454" spans="1:11" x14ac:dyDescent="0.2">
      <c r="A454" s="104"/>
      <c r="B454" s="104"/>
      <c r="C454" s="104"/>
      <c r="D454" s="104"/>
      <c r="E454" s="104"/>
      <c r="F454" s="104"/>
      <c r="G454" s="104"/>
      <c r="H454" s="92"/>
      <c r="I454" s="9"/>
      <c r="J454" s="92"/>
      <c r="K454" s="9"/>
    </row>
    <row r="455" spans="1:11" x14ac:dyDescent="0.2">
      <c r="A455" s="30"/>
      <c r="B455" s="10"/>
      <c r="C455" s="10"/>
      <c r="D455" s="10"/>
      <c r="E455" s="12"/>
      <c r="F455" s="12"/>
      <c r="G455" s="10"/>
      <c r="H455" s="12"/>
      <c r="I455" s="10"/>
      <c r="J455" s="12"/>
      <c r="K455" s="10"/>
    </row>
    <row r="456" spans="1:11" x14ac:dyDescent="0.2">
      <c r="A456" s="8"/>
      <c r="B456" s="5"/>
      <c r="C456" s="5"/>
      <c r="D456" s="5"/>
      <c r="E456" s="6"/>
      <c r="F456" s="6"/>
      <c r="G456" s="5"/>
      <c r="H456" s="91"/>
      <c r="I456" s="7"/>
      <c r="J456" s="91"/>
      <c r="K456" s="7"/>
    </row>
    <row r="457" spans="1:11" x14ac:dyDescent="0.2">
      <c r="A457" s="31"/>
      <c r="B457" s="21"/>
      <c r="C457" s="32"/>
      <c r="D457" s="32"/>
      <c r="E457" s="33"/>
      <c r="F457" s="33"/>
      <c r="G457" s="32"/>
      <c r="H457" s="93"/>
      <c r="I457" s="24"/>
      <c r="J457" s="93"/>
      <c r="K457" s="24"/>
    </row>
    <row r="458" spans="1:11" x14ac:dyDescent="0.2">
      <c r="A458" s="31"/>
      <c r="B458" s="32"/>
      <c r="C458" s="32"/>
      <c r="D458" s="32"/>
      <c r="E458" s="33"/>
      <c r="F458" s="33"/>
      <c r="G458" s="32"/>
      <c r="H458" s="94"/>
      <c r="I458" s="25"/>
      <c r="J458" s="94"/>
      <c r="K458" s="25"/>
    </row>
    <row r="459" spans="1:11" s="3" customFormat="1" x14ac:dyDescent="0.2">
      <c r="A459" s="34"/>
      <c r="B459" s="21"/>
      <c r="C459" s="32"/>
      <c r="D459" s="32"/>
      <c r="E459" s="33"/>
      <c r="F459" s="33"/>
      <c r="G459" s="32"/>
      <c r="H459" s="93"/>
      <c r="I459" s="24"/>
      <c r="J459" s="93"/>
      <c r="K459" s="24"/>
    </row>
    <row r="460" spans="1:11" x14ac:dyDescent="0.2">
      <c r="A460" s="34"/>
      <c r="B460" s="21"/>
      <c r="C460" s="32"/>
      <c r="D460" s="32"/>
      <c r="E460" s="33"/>
      <c r="F460" s="33"/>
      <c r="G460" s="32"/>
      <c r="H460" s="93"/>
      <c r="I460" s="24"/>
      <c r="J460" s="93"/>
      <c r="K460" s="24"/>
    </row>
    <row r="461" spans="1:11" x14ac:dyDescent="0.2">
      <c r="A461" s="20"/>
      <c r="B461" s="21"/>
      <c r="C461" s="35"/>
      <c r="D461" s="35"/>
      <c r="E461" s="36"/>
      <c r="F461" s="36"/>
      <c r="G461" s="35"/>
      <c r="H461" s="95"/>
      <c r="I461" s="37"/>
      <c r="J461" s="95"/>
      <c r="K461" s="37"/>
    </row>
    <row r="462" spans="1:11" ht="13.5" x14ac:dyDescent="0.2">
      <c r="A462" s="38"/>
      <c r="B462" s="21"/>
      <c r="C462" s="35"/>
      <c r="D462" s="35"/>
      <c r="E462" s="36"/>
      <c r="F462" s="36"/>
      <c r="G462" s="35"/>
      <c r="H462" s="95"/>
      <c r="I462" s="37"/>
      <c r="J462" s="95"/>
      <c r="K462" s="37"/>
    </row>
    <row r="463" spans="1:11" x14ac:dyDescent="0.2">
      <c r="A463" s="31"/>
      <c r="B463" s="21"/>
      <c r="C463" s="35"/>
      <c r="D463" s="35"/>
      <c r="E463" s="36"/>
      <c r="F463" s="36"/>
      <c r="G463" s="35"/>
      <c r="H463" s="95"/>
      <c r="I463" s="37"/>
      <c r="J463" s="95"/>
      <c r="K463" s="37"/>
    </row>
    <row r="464" spans="1:11" s="3" customFormat="1" x14ac:dyDescent="0.2">
      <c r="A464" s="31"/>
      <c r="B464" s="39"/>
      <c r="C464" s="22"/>
      <c r="D464" s="22"/>
      <c r="E464" s="23"/>
      <c r="F464" s="23"/>
      <c r="G464" s="22"/>
      <c r="H464" s="96"/>
      <c r="I464" s="18"/>
      <c r="J464" s="96"/>
      <c r="K464" s="18"/>
    </row>
    <row r="465" spans="1:11" s="3" customFormat="1" x14ac:dyDescent="0.2">
      <c r="A465" s="31"/>
      <c r="B465" s="39"/>
      <c r="C465" s="22"/>
      <c r="D465" s="22"/>
      <c r="E465" s="23"/>
      <c r="F465" s="23"/>
      <c r="G465" s="22"/>
      <c r="H465" s="96"/>
      <c r="I465" s="18"/>
      <c r="J465" s="96"/>
      <c r="K465" s="18"/>
    </row>
    <row r="466" spans="1:11" s="3" customFormat="1" x14ac:dyDescent="0.2">
      <c r="A466" s="31"/>
      <c r="B466" s="39"/>
      <c r="C466" s="22"/>
      <c r="D466" s="22"/>
      <c r="E466" s="23"/>
      <c r="F466" s="23"/>
      <c r="G466" s="22"/>
      <c r="H466" s="96"/>
      <c r="I466" s="18"/>
      <c r="J466" s="96"/>
      <c r="K466" s="18"/>
    </row>
    <row r="467" spans="1:11" s="3" customFormat="1" ht="13.5" x14ac:dyDescent="0.2">
      <c r="A467" s="38"/>
      <c r="B467" s="39"/>
      <c r="C467" s="22"/>
      <c r="D467" s="22"/>
      <c r="E467" s="23"/>
      <c r="F467" s="23"/>
      <c r="G467" s="22"/>
      <c r="H467" s="96"/>
      <c r="I467" s="18"/>
      <c r="J467" s="96"/>
      <c r="K467" s="18"/>
    </row>
    <row r="468" spans="1:11" x14ac:dyDescent="0.2">
      <c r="A468" s="31"/>
      <c r="B468" s="21"/>
      <c r="C468" s="35"/>
      <c r="D468" s="35"/>
      <c r="E468" s="36"/>
      <c r="F468" s="36"/>
      <c r="G468" s="35"/>
      <c r="H468" s="95"/>
      <c r="I468" s="37"/>
      <c r="J468" s="95"/>
      <c r="K468" s="37"/>
    </row>
    <row r="469" spans="1:11" x14ac:dyDescent="0.2">
      <c r="A469" s="31"/>
      <c r="B469" s="39"/>
      <c r="C469" s="35"/>
      <c r="D469" s="35"/>
      <c r="E469" s="36"/>
      <c r="F469" s="36"/>
      <c r="G469" s="35"/>
      <c r="H469" s="95"/>
      <c r="I469" s="37"/>
      <c r="J469" s="95"/>
      <c r="K469" s="37"/>
    </row>
    <row r="470" spans="1:11" x14ac:dyDescent="0.2">
      <c r="A470" s="31"/>
      <c r="B470" s="21"/>
      <c r="C470" s="35"/>
      <c r="D470" s="35"/>
      <c r="E470" s="36"/>
      <c r="F470" s="36"/>
      <c r="G470" s="35"/>
      <c r="H470" s="95"/>
      <c r="I470" s="37"/>
      <c r="J470" s="95"/>
      <c r="K470" s="37"/>
    </row>
    <row r="471" spans="1:11" x14ac:dyDescent="0.2">
      <c r="A471" s="31"/>
      <c r="B471" s="21"/>
      <c r="C471" s="35"/>
      <c r="D471" s="35"/>
      <c r="E471" s="36"/>
      <c r="F471" s="36"/>
      <c r="G471" s="35"/>
      <c r="H471" s="95"/>
      <c r="I471" s="37"/>
      <c r="J471" s="95"/>
      <c r="K471" s="37"/>
    </row>
    <row r="472" spans="1:11" x14ac:dyDescent="0.2">
      <c r="A472" s="31"/>
      <c r="B472" s="21"/>
      <c r="C472" s="35"/>
      <c r="D472" s="35"/>
      <c r="E472" s="36"/>
      <c r="F472" s="36"/>
      <c r="G472" s="35"/>
      <c r="H472" s="95"/>
      <c r="I472" s="37"/>
      <c r="J472" s="95"/>
      <c r="K472" s="37"/>
    </row>
    <row r="473" spans="1:11" x14ac:dyDescent="0.2">
      <c r="A473" s="40"/>
      <c r="B473" s="21"/>
      <c r="C473" s="35"/>
      <c r="D473" s="35"/>
      <c r="E473" s="36"/>
      <c r="F473" s="36"/>
      <c r="G473" s="35"/>
      <c r="H473" s="95"/>
      <c r="I473" s="37"/>
      <c r="J473" s="95"/>
      <c r="K473" s="37"/>
    </row>
    <row r="474" spans="1:11" x14ac:dyDescent="0.2">
      <c r="A474" s="31"/>
      <c r="B474" s="21"/>
      <c r="C474" s="35"/>
      <c r="D474" s="35"/>
      <c r="E474" s="36"/>
      <c r="F474" s="36"/>
      <c r="G474" s="35"/>
      <c r="H474" s="95"/>
      <c r="I474" s="37"/>
      <c r="J474" s="95"/>
      <c r="K474" s="37"/>
    </row>
    <row r="475" spans="1:11" ht="13.5" x14ac:dyDescent="0.2">
      <c r="A475" s="38"/>
      <c r="B475" s="21"/>
      <c r="C475" s="35"/>
      <c r="D475" s="35"/>
      <c r="E475" s="36"/>
      <c r="F475" s="36"/>
      <c r="G475" s="35"/>
      <c r="H475" s="95"/>
      <c r="I475" s="37"/>
      <c r="J475" s="95"/>
      <c r="K475" s="37"/>
    </row>
    <row r="476" spans="1:11" x14ac:dyDescent="0.2">
      <c r="A476" s="20"/>
      <c r="B476" s="21"/>
      <c r="C476" s="35"/>
      <c r="D476" s="35"/>
      <c r="E476" s="36"/>
      <c r="F476" s="36"/>
      <c r="G476" s="35"/>
      <c r="H476" s="95"/>
      <c r="I476" s="37"/>
      <c r="J476" s="95"/>
      <c r="K476" s="37"/>
    </row>
    <row r="477" spans="1:11" x14ac:dyDescent="0.2">
      <c r="A477" s="20"/>
      <c r="B477" s="21"/>
      <c r="C477" s="35"/>
      <c r="D477" s="35"/>
      <c r="E477" s="36"/>
      <c r="F477" s="36"/>
      <c r="G477" s="35"/>
      <c r="H477" s="95"/>
      <c r="I477" s="37"/>
      <c r="J477" s="95"/>
      <c r="K477" s="37"/>
    </row>
    <row r="478" spans="1:11" ht="13.5" x14ac:dyDescent="0.2">
      <c r="A478" s="38"/>
      <c r="B478" s="21"/>
      <c r="C478" s="35"/>
      <c r="D478" s="35"/>
      <c r="E478" s="36"/>
      <c r="F478" s="36"/>
      <c r="G478" s="35"/>
      <c r="H478" s="95"/>
      <c r="I478" s="37"/>
      <c r="J478" s="95"/>
      <c r="K478" s="37"/>
    </row>
    <row r="479" spans="1:11" x14ac:dyDescent="0.2">
      <c r="A479" s="40"/>
      <c r="B479" s="21"/>
      <c r="C479" s="35"/>
      <c r="D479" s="35"/>
      <c r="E479" s="36"/>
      <c r="F479" s="36"/>
      <c r="G479" s="35"/>
      <c r="H479" s="95"/>
      <c r="I479" s="37"/>
      <c r="J479" s="95"/>
      <c r="K479" s="37"/>
    </row>
    <row r="480" spans="1:11" ht="13.5" x14ac:dyDescent="0.2">
      <c r="A480" s="38"/>
      <c r="B480" s="21"/>
      <c r="C480" s="35"/>
      <c r="D480" s="35"/>
      <c r="E480" s="36"/>
      <c r="F480" s="36"/>
      <c r="G480" s="35"/>
      <c r="H480" s="95"/>
      <c r="I480" s="37"/>
      <c r="J480" s="95"/>
      <c r="K480" s="37"/>
    </row>
    <row r="481" spans="1:11" ht="13.5" x14ac:dyDescent="0.2">
      <c r="A481" s="38"/>
      <c r="B481" s="21"/>
      <c r="C481" s="35"/>
      <c r="D481" s="35"/>
      <c r="E481" s="36"/>
      <c r="F481" s="36"/>
      <c r="G481" s="35"/>
      <c r="H481" s="95"/>
      <c r="I481" s="37"/>
      <c r="J481" s="95"/>
      <c r="K481" s="37"/>
    </row>
    <row r="482" spans="1:11" x14ac:dyDescent="0.2">
      <c r="A482" s="20"/>
      <c r="B482" s="21"/>
      <c r="C482" s="35"/>
      <c r="D482" s="35"/>
      <c r="E482" s="36"/>
      <c r="F482" s="36"/>
      <c r="G482" s="35"/>
      <c r="H482" s="95"/>
      <c r="I482" s="37"/>
      <c r="J482" s="95"/>
      <c r="K482" s="37"/>
    </row>
    <row r="483" spans="1:11" x14ac:dyDescent="0.2">
      <c r="A483" s="20"/>
      <c r="B483" s="21"/>
      <c r="C483" s="35"/>
      <c r="D483" s="35"/>
      <c r="E483" s="36"/>
      <c r="F483" s="36"/>
      <c r="G483" s="35"/>
      <c r="H483" s="95"/>
      <c r="I483" s="37"/>
      <c r="J483" s="95"/>
      <c r="K483" s="37"/>
    </row>
    <row r="484" spans="1:11" x14ac:dyDescent="0.2">
      <c r="A484" s="20"/>
      <c r="B484" s="21"/>
      <c r="C484" s="41"/>
      <c r="D484" s="41"/>
      <c r="E484" s="42"/>
      <c r="F484" s="42"/>
      <c r="G484" s="41"/>
      <c r="H484" s="97"/>
      <c r="I484" s="19"/>
      <c r="J484" s="97"/>
      <c r="K484" s="19"/>
    </row>
    <row r="485" spans="1:11" x14ac:dyDescent="0.2">
      <c r="A485" s="40"/>
      <c r="B485" s="21"/>
      <c r="C485" s="35"/>
      <c r="D485" s="35"/>
      <c r="E485" s="36"/>
      <c r="F485" s="36"/>
      <c r="G485" s="35"/>
      <c r="H485" s="95"/>
      <c r="I485" s="37"/>
      <c r="J485" s="95"/>
      <c r="K485" s="37"/>
    </row>
    <row r="486" spans="1:11" x14ac:dyDescent="0.2">
      <c r="A486" s="31"/>
      <c r="B486" s="21"/>
      <c r="C486" s="35"/>
      <c r="D486" s="35"/>
      <c r="E486" s="36"/>
      <c r="F486" s="36"/>
      <c r="G486" s="35"/>
      <c r="H486" s="96"/>
      <c r="I486" s="18"/>
      <c r="J486" s="96"/>
      <c r="K486" s="18"/>
    </row>
    <row r="487" spans="1:11" s="3" customFormat="1" ht="13.5" x14ac:dyDescent="0.2">
      <c r="A487" s="38"/>
      <c r="B487" s="39"/>
      <c r="C487" s="22"/>
      <c r="D487" s="22"/>
      <c r="E487" s="23"/>
      <c r="F487" s="23"/>
      <c r="G487" s="22"/>
      <c r="H487" s="96"/>
      <c r="I487" s="18"/>
      <c r="J487" s="96"/>
      <c r="K487" s="18"/>
    </row>
    <row r="488" spans="1:11" x14ac:dyDescent="0.2">
      <c r="A488" s="20"/>
      <c r="B488" s="21"/>
      <c r="C488" s="35"/>
      <c r="D488" s="35"/>
      <c r="E488" s="36"/>
      <c r="F488" s="36"/>
      <c r="G488" s="35"/>
      <c r="H488" s="95"/>
      <c r="I488" s="37"/>
      <c r="J488" s="95"/>
      <c r="K488" s="37"/>
    </row>
    <row r="489" spans="1:11" x14ac:dyDescent="0.2">
      <c r="A489" s="40"/>
      <c r="B489" s="21"/>
      <c r="C489" s="35"/>
      <c r="D489" s="35"/>
      <c r="E489" s="36"/>
      <c r="F489" s="36"/>
      <c r="G489" s="35"/>
      <c r="H489" s="95"/>
      <c r="I489" s="37"/>
      <c r="J489" s="95"/>
      <c r="K489" s="37"/>
    </row>
    <row r="490" spans="1:11" x14ac:dyDescent="0.2">
      <c r="A490" s="40"/>
      <c r="B490" s="21"/>
      <c r="C490" s="35"/>
      <c r="D490" s="35"/>
      <c r="E490" s="36"/>
      <c r="F490" s="36"/>
      <c r="G490" s="35"/>
      <c r="H490" s="95"/>
      <c r="I490" s="37"/>
      <c r="J490" s="95"/>
      <c r="K490" s="37"/>
    </row>
    <row r="491" spans="1:11" x14ac:dyDescent="0.2">
      <c r="A491" s="40"/>
      <c r="B491" s="21"/>
      <c r="C491" s="35"/>
      <c r="D491" s="35"/>
      <c r="E491" s="36"/>
      <c r="F491" s="36"/>
      <c r="G491" s="35"/>
      <c r="H491" s="95"/>
      <c r="I491" s="37"/>
      <c r="J491" s="95"/>
      <c r="K491" s="37"/>
    </row>
    <row r="492" spans="1:11" ht="13.5" x14ac:dyDescent="0.2">
      <c r="A492" s="38"/>
      <c r="B492" s="21"/>
      <c r="C492" s="35"/>
      <c r="D492" s="35"/>
      <c r="E492" s="36"/>
      <c r="F492" s="36"/>
      <c r="G492" s="35"/>
      <c r="H492" s="95"/>
      <c r="I492" s="37"/>
      <c r="J492" s="95"/>
      <c r="K492" s="37"/>
    </row>
    <row r="493" spans="1:11" x14ac:dyDescent="0.2">
      <c r="A493" s="40"/>
      <c r="B493" s="21"/>
      <c r="C493" s="35"/>
      <c r="D493" s="35"/>
      <c r="E493" s="36"/>
      <c r="F493" s="36"/>
      <c r="G493" s="35"/>
      <c r="H493" s="95"/>
      <c r="I493" s="37"/>
      <c r="J493" s="95"/>
      <c r="K493" s="37"/>
    </row>
    <row r="494" spans="1:11" x14ac:dyDescent="0.2">
      <c r="A494" s="31"/>
      <c r="B494" s="21"/>
      <c r="C494" s="35"/>
      <c r="D494" s="35"/>
      <c r="E494" s="36"/>
      <c r="F494" s="36"/>
      <c r="G494" s="35"/>
      <c r="H494" s="95"/>
      <c r="I494" s="37"/>
      <c r="J494" s="95"/>
      <c r="K494" s="37"/>
    </row>
    <row r="495" spans="1:11" x14ac:dyDescent="0.2">
      <c r="A495" s="40"/>
      <c r="B495" s="21"/>
      <c r="C495" s="35"/>
      <c r="D495" s="35"/>
      <c r="E495" s="36"/>
      <c r="F495" s="36"/>
      <c r="G495" s="35"/>
      <c r="H495" s="98"/>
      <c r="I495" s="43"/>
      <c r="J495" s="98"/>
      <c r="K495" s="43"/>
    </row>
    <row r="496" spans="1:11" x14ac:dyDescent="0.2">
      <c r="A496" s="40"/>
      <c r="B496" s="32"/>
      <c r="C496" s="41"/>
      <c r="D496" s="41"/>
      <c r="E496" s="42"/>
      <c r="F496" s="42"/>
      <c r="G496" s="41"/>
      <c r="H496" s="99"/>
      <c r="I496" s="16"/>
      <c r="J496" s="99"/>
      <c r="K496" s="16"/>
    </row>
    <row r="497" spans="1:11" ht="13.5" x14ac:dyDescent="0.2">
      <c r="A497" s="38"/>
      <c r="B497" s="21"/>
      <c r="C497" s="35"/>
      <c r="D497" s="35"/>
      <c r="E497" s="36"/>
      <c r="F497" s="36"/>
      <c r="G497" s="35"/>
      <c r="H497" s="95"/>
      <c r="I497" s="37"/>
      <c r="J497" s="95"/>
      <c r="K497" s="37"/>
    </row>
    <row r="498" spans="1:11" s="3" customFormat="1" x14ac:dyDescent="0.2">
      <c r="A498" s="31"/>
      <c r="B498" s="39"/>
      <c r="C498" s="22"/>
      <c r="D498" s="22"/>
      <c r="E498" s="23"/>
      <c r="F498" s="23"/>
      <c r="G498" s="22"/>
      <c r="H498" s="100"/>
      <c r="I498" s="44"/>
      <c r="J498" s="100"/>
      <c r="K498" s="44"/>
    </row>
    <row r="499" spans="1:11" ht="13.5" x14ac:dyDescent="0.2">
      <c r="A499" s="38"/>
      <c r="B499" s="21"/>
      <c r="C499" s="35"/>
      <c r="D499" s="35"/>
      <c r="E499" s="36"/>
      <c r="F499" s="36"/>
      <c r="G499" s="35"/>
      <c r="H499" s="101"/>
      <c r="I499" s="11"/>
      <c r="J499" s="101"/>
      <c r="K499" s="11"/>
    </row>
    <row r="500" spans="1:11" s="3" customFormat="1" x14ac:dyDescent="0.2">
      <c r="A500" s="31"/>
      <c r="B500" s="39"/>
      <c r="C500" s="22"/>
      <c r="D500" s="22"/>
      <c r="E500" s="23"/>
      <c r="F500" s="23"/>
      <c r="G500" s="22"/>
      <c r="H500" s="100"/>
      <c r="I500" s="44"/>
      <c r="J500" s="100"/>
      <c r="K500" s="44"/>
    </row>
    <row r="501" spans="1:11" x14ac:dyDescent="0.2">
      <c r="A501" s="40"/>
      <c r="B501" s="21"/>
      <c r="C501" s="35"/>
      <c r="D501" s="35"/>
      <c r="E501" s="36"/>
      <c r="F501" s="36"/>
      <c r="G501" s="35"/>
      <c r="H501" s="101"/>
      <c r="I501" s="11"/>
      <c r="J501" s="101"/>
      <c r="K501" s="11"/>
    </row>
    <row r="502" spans="1:11" s="3" customFormat="1" x14ac:dyDescent="0.2">
      <c r="A502" s="31"/>
      <c r="B502" s="39"/>
      <c r="C502" s="22"/>
      <c r="D502" s="22"/>
      <c r="E502" s="23"/>
      <c r="F502" s="23"/>
      <c r="G502" s="22"/>
      <c r="H502" s="100"/>
      <c r="I502" s="44"/>
      <c r="J502" s="100"/>
      <c r="K502" s="44"/>
    </row>
    <row r="503" spans="1:11" s="3" customFormat="1" ht="13.5" x14ac:dyDescent="0.2">
      <c r="A503" s="38"/>
      <c r="B503" s="39"/>
      <c r="C503" s="22"/>
      <c r="D503" s="22"/>
      <c r="E503" s="23"/>
      <c r="F503" s="23"/>
      <c r="G503" s="22"/>
      <c r="H503" s="100"/>
      <c r="I503" s="44"/>
      <c r="J503" s="100"/>
      <c r="K503" s="44"/>
    </row>
    <row r="504" spans="1:11" s="3" customFormat="1" x14ac:dyDescent="0.2">
      <c r="A504" s="31"/>
      <c r="B504" s="39"/>
      <c r="C504" s="22"/>
      <c r="D504" s="22"/>
      <c r="E504" s="23"/>
      <c r="F504" s="23"/>
      <c r="G504" s="22"/>
      <c r="H504" s="100"/>
      <c r="I504" s="44"/>
      <c r="J504" s="100"/>
      <c r="K504" s="44"/>
    </row>
    <row r="505" spans="1:11" s="3" customFormat="1" ht="13.5" x14ac:dyDescent="0.2">
      <c r="A505" s="38"/>
      <c r="B505" s="39"/>
      <c r="C505" s="22"/>
      <c r="D505" s="22"/>
      <c r="E505" s="23"/>
      <c r="F505" s="23"/>
      <c r="G505" s="22"/>
      <c r="H505" s="100"/>
      <c r="I505" s="44"/>
      <c r="J505" s="100"/>
      <c r="K505" s="44"/>
    </row>
    <row r="506" spans="1:11" x14ac:dyDescent="0.2">
      <c r="A506" s="31"/>
      <c r="B506" s="21"/>
      <c r="C506" s="35"/>
      <c r="D506" s="35"/>
      <c r="E506" s="36"/>
      <c r="F506" s="36"/>
      <c r="G506" s="35"/>
      <c r="H506" s="102"/>
      <c r="I506" s="45"/>
      <c r="J506" s="102"/>
      <c r="K506" s="45"/>
    </row>
    <row r="507" spans="1:11" x14ac:dyDescent="0.2">
      <c r="A507" s="31"/>
      <c r="B507" s="32"/>
      <c r="C507" s="32"/>
      <c r="D507" s="32"/>
      <c r="E507" s="33"/>
      <c r="F507" s="33"/>
      <c r="G507" s="32"/>
      <c r="H507" s="93"/>
      <c r="I507" s="24"/>
      <c r="J507" s="93"/>
      <c r="K507" s="24"/>
    </row>
    <row r="508" spans="1:11" x14ac:dyDescent="0.2">
      <c r="A508" s="31"/>
      <c r="B508" s="32"/>
      <c r="C508" s="32"/>
      <c r="D508" s="32"/>
      <c r="E508" s="33"/>
      <c r="F508" s="33"/>
      <c r="G508" s="32"/>
      <c r="H508" s="93"/>
      <c r="I508" s="24"/>
      <c r="J508" s="93"/>
      <c r="K508" s="24"/>
    </row>
    <row r="509" spans="1:11" ht="13.5" x14ac:dyDescent="0.2">
      <c r="A509" s="38"/>
      <c r="B509" s="21"/>
      <c r="C509" s="32"/>
      <c r="D509" s="32"/>
      <c r="E509" s="33"/>
      <c r="F509" s="33"/>
      <c r="G509" s="32"/>
      <c r="H509" s="93"/>
      <c r="I509" s="24"/>
      <c r="J509" s="93"/>
      <c r="K509" s="24"/>
    </row>
    <row r="510" spans="1:11" s="3" customFormat="1" x14ac:dyDescent="0.2">
      <c r="A510" s="31"/>
      <c r="B510" s="39"/>
      <c r="C510" s="46"/>
      <c r="D510" s="46"/>
      <c r="E510" s="47"/>
      <c r="F510" s="47"/>
      <c r="G510" s="46"/>
      <c r="H510" s="94"/>
      <c r="I510" s="25"/>
      <c r="J510" s="94"/>
      <c r="K510" s="25"/>
    </row>
    <row r="511" spans="1:11" x14ac:dyDescent="0.2">
      <c r="A511" s="40"/>
      <c r="B511" s="21"/>
      <c r="C511" s="32"/>
      <c r="D511" s="32"/>
      <c r="E511" s="33"/>
      <c r="F511" s="33"/>
      <c r="G511" s="32"/>
      <c r="H511" s="101"/>
      <c r="I511" s="11"/>
      <c r="J511" s="101"/>
      <c r="K511" s="11"/>
    </row>
    <row r="512" spans="1:11" s="3" customFormat="1" x14ac:dyDescent="0.2">
      <c r="A512" s="31"/>
      <c r="B512" s="39"/>
      <c r="C512" s="46"/>
      <c r="D512" s="46"/>
      <c r="E512" s="47"/>
      <c r="F512" s="47"/>
      <c r="G512" s="46"/>
      <c r="H512" s="94"/>
      <c r="I512" s="25"/>
      <c r="J512" s="94"/>
      <c r="K512" s="25"/>
    </row>
    <row r="513" spans="1:11" x14ac:dyDescent="0.2">
      <c r="A513" s="40"/>
      <c r="B513" s="21"/>
      <c r="C513" s="32"/>
      <c r="D513" s="32"/>
      <c r="E513" s="33"/>
      <c r="F513" s="33"/>
      <c r="G513" s="32"/>
      <c r="H513" s="101"/>
      <c r="I513" s="11"/>
      <c r="J513" s="101"/>
      <c r="K513" s="11"/>
    </row>
    <row r="514" spans="1:11" x14ac:dyDescent="0.2">
      <c r="A514" s="31"/>
      <c r="B514" s="21"/>
      <c r="C514" s="32"/>
      <c r="D514" s="32"/>
      <c r="E514" s="33"/>
      <c r="F514" s="33"/>
      <c r="G514" s="32"/>
      <c r="H514" s="93"/>
      <c r="I514" s="24"/>
      <c r="J514" s="93"/>
      <c r="K514" s="24"/>
    </row>
    <row r="515" spans="1:11" x14ac:dyDescent="0.2">
      <c r="A515" s="31"/>
      <c r="B515" s="32"/>
      <c r="C515" s="32"/>
      <c r="D515" s="32"/>
      <c r="E515" s="33"/>
      <c r="F515" s="33"/>
      <c r="G515" s="32"/>
      <c r="H515" s="94"/>
      <c r="I515" s="25"/>
      <c r="J515" s="94"/>
      <c r="K515" s="25"/>
    </row>
    <row r="516" spans="1:11" x14ac:dyDescent="0.2">
      <c r="A516" s="40"/>
      <c r="B516" s="32"/>
      <c r="C516" s="32"/>
      <c r="D516" s="32"/>
      <c r="E516" s="33"/>
      <c r="F516" s="33"/>
      <c r="G516" s="32"/>
      <c r="H516" s="94"/>
      <c r="I516" s="25"/>
      <c r="J516" s="94"/>
      <c r="K516" s="25"/>
    </row>
    <row r="517" spans="1:11" ht="13.5" x14ac:dyDescent="0.2">
      <c r="A517" s="38"/>
      <c r="B517" s="32"/>
      <c r="C517" s="32"/>
      <c r="D517" s="32"/>
      <c r="E517" s="33"/>
      <c r="F517" s="33"/>
      <c r="G517" s="32"/>
      <c r="H517" s="94"/>
      <c r="I517" s="25"/>
      <c r="J517" s="94"/>
      <c r="K517" s="25"/>
    </row>
    <row r="518" spans="1:11" s="3" customFormat="1" x14ac:dyDescent="0.2">
      <c r="A518" s="40"/>
      <c r="B518" s="46"/>
      <c r="C518" s="46"/>
      <c r="D518" s="46"/>
      <c r="E518" s="47"/>
      <c r="F518" s="47"/>
      <c r="G518" s="46"/>
      <c r="H518" s="94"/>
      <c r="I518" s="25"/>
      <c r="J518" s="94"/>
      <c r="K518" s="25"/>
    </row>
    <row r="519" spans="1:11" x14ac:dyDescent="0.2">
      <c r="A519" s="31"/>
      <c r="B519" s="32"/>
      <c r="C519" s="32"/>
      <c r="D519" s="32"/>
      <c r="E519" s="33"/>
      <c r="F519" s="33"/>
      <c r="G519" s="32"/>
      <c r="H519" s="101"/>
      <c r="I519" s="11"/>
      <c r="J519" s="101"/>
      <c r="K519" s="11"/>
    </row>
    <row r="520" spans="1:11" x14ac:dyDescent="0.2">
      <c r="A520" s="40"/>
      <c r="B520" s="21"/>
      <c r="C520" s="32"/>
      <c r="D520" s="32"/>
      <c r="E520" s="33"/>
      <c r="F520" s="33"/>
      <c r="G520" s="32"/>
      <c r="H520" s="93"/>
      <c r="I520" s="24"/>
      <c r="J520" s="93"/>
      <c r="K520" s="24"/>
    </row>
    <row r="521" spans="1:11" x14ac:dyDescent="0.2">
      <c r="A521" s="40"/>
      <c r="B521" s="21"/>
      <c r="C521" s="32"/>
      <c r="D521" s="32"/>
      <c r="E521" s="33"/>
      <c r="F521" s="33"/>
      <c r="G521" s="32"/>
      <c r="H521" s="93"/>
      <c r="I521" s="24"/>
      <c r="J521" s="93"/>
      <c r="K521" s="24"/>
    </row>
    <row r="522" spans="1:11" ht="13.5" x14ac:dyDescent="0.2">
      <c r="A522" s="38"/>
      <c r="B522" s="21"/>
      <c r="C522" s="32"/>
      <c r="D522" s="32"/>
      <c r="E522" s="33"/>
      <c r="F522" s="33"/>
      <c r="G522" s="32"/>
      <c r="H522" s="93"/>
      <c r="I522" s="24"/>
      <c r="J522" s="93"/>
      <c r="K522" s="24"/>
    </row>
    <row r="523" spans="1:11" x14ac:dyDescent="0.2">
      <c r="A523" s="31"/>
      <c r="B523" s="21"/>
      <c r="C523" s="32"/>
      <c r="D523" s="32"/>
      <c r="E523" s="33"/>
      <c r="F523" s="33"/>
      <c r="G523" s="32"/>
      <c r="H523" s="93"/>
      <c r="I523" s="24"/>
      <c r="J523" s="93"/>
      <c r="K523" s="24"/>
    </row>
    <row r="524" spans="1:11" ht="13.5" x14ac:dyDescent="0.2">
      <c r="A524" s="38"/>
      <c r="B524" s="21"/>
      <c r="C524" s="32"/>
      <c r="D524" s="32"/>
      <c r="E524" s="33"/>
      <c r="F524" s="33"/>
      <c r="G524" s="32"/>
      <c r="H524" s="93"/>
      <c r="I524" s="24"/>
      <c r="J524" s="93"/>
      <c r="K524" s="24"/>
    </row>
    <row r="525" spans="1:11" x14ac:dyDescent="0.2">
      <c r="A525" s="31"/>
      <c r="B525" s="21"/>
      <c r="C525" s="32"/>
      <c r="D525" s="32"/>
      <c r="E525" s="33"/>
      <c r="F525" s="33"/>
      <c r="G525" s="32"/>
      <c r="H525" s="103"/>
      <c r="I525" s="48"/>
      <c r="J525" s="103"/>
      <c r="K525" s="48"/>
    </row>
    <row r="526" spans="1:11" x14ac:dyDescent="0.2">
      <c r="A526" s="40"/>
      <c r="B526" s="21"/>
      <c r="C526" s="32"/>
      <c r="D526" s="32"/>
      <c r="E526" s="33"/>
      <c r="F526" s="33"/>
      <c r="G526" s="32"/>
      <c r="H526" s="93"/>
      <c r="I526" s="24"/>
      <c r="J526" s="93"/>
      <c r="K526" s="24"/>
    </row>
    <row r="527" spans="1:11" x14ac:dyDescent="0.2">
      <c r="A527" s="31"/>
      <c r="B527" s="32"/>
      <c r="C527" s="32"/>
      <c r="D527" s="32"/>
      <c r="E527" s="33"/>
      <c r="F527" s="33"/>
      <c r="G527" s="32"/>
      <c r="H527" s="103"/>
      <c r="I527" s="48"/>
      <c r="J527" s="103"/>
      <c r="K527" s="48"/>
    </row>
    <row r="528" spans="1:11" ht="13.5" x14ac:dyDescent="0.2">
      <c r="A528" s="38"/>
      <c r="B528" s="21"/>
      <c r="C528" s="32"/>
      <c r="D528" s="32"/>
      <c r="E528" s="33"/>
      <c r="F528" s="33"/>
      <c r="G528" s="32"/>
      <c r="H528" s="93"/>
      <c r="I528" s="24"/>
      <c r="J528" s="93"/>
      <c r="K528" s="24"/>
    </row>
    <row r="529" spans="1:11" x14ac:dyDescent="0.2">
      <c r="A529" s="31"/>
      <c r="B529" s="32"/>
      <c r="C529" s="32"/>
      <c r="D529" s="32"/>
      <c r="E529" s="33"/>
      <c r="F529" s="33"/>
      <c r="G529" s="32"/>
      <c r="H529" s="103"/>
      <c r="I529" s="48"/>
      <c r="J529" s="103"/>
      <c r="K529" s="48"/>
    </row>
    <row r="530" spans="1:11" ht="13.5" x14ac:dyDescent="0.2">
      <c r="A530" s="38"/>
      <c r="B530" s="21"/>
      <c r="C530" s="32"/>
      <c r="D530" s="32"/>
      <c r="E530" s="33"/>
      <c r="F530" s="33"/>
      <c r="G530" s="32"/>
      <c r="H530" s="93"/>
      <c r="I530" s="24"/>
      <c r="J530" s="93"/>
      <c r="K530" s="24"/>
    </row>
    <row r="531" spans="1:11" x14ac:dyDescent="0.2">
      <c r="A531" s="31"/>
      <c r="B531" s="32"/>
      <c r="C531" s="32"/>
      <c r="D531" s="32"/>
      <c r="E531" s="33"/>
      <c r="F531" s="33"/>
      <c r="G531" s="32"/>
      <c r="H531" s="103"/>
      <c r="I531" s="48"/>
      <c r="J531" s="103"/>
      <c r="K531" s="48"/>
    </row>
    <row r="532" spans="1:11" x14ac:dyDescent="0.2">
      <c r="A532" s="31"/>
      <c r="B532" s="21"/>
      <c r="C532" s="32"/>
      <c r="D532" s="32"/>
      <c r="E532" s="33"/>
      <c r="F532" s="33"/>
      <c r="G532" s="32"/>
      <c r="H532" s="93"/>
      <c r="I532" s="24"/>
      <c r="J532" s="93"/>
      <c r="K532" s="24"/>
    </row>
    <row r="533" spans="1:11" x14ac:dyDescent="0.2">
      <c r="A533" s="31"/>
      <c r="B533" s="32"/>
      <c r="C533" s="32"/>
      <c r="D533" s="32"/>
      <c r="E533" s="33"/>
      <c r="F533" s="33"/>
      <c r="G533" s="32"/>
      <c r="H533" s="103"/>
      <c r="I533" s="48"/>
      <c r="J533" s="103"/>
      <c r="K533" s="48"/>
    </row>
    <row r="534" spans="1:11" ht="13.5" x14ac:dyDescent="0.2">
      <c r="A534" s="38"/>
      <c r="B534" s="21"/>
      <c r="C534" s="32"/>
      <c r="D534" s="32"/>
      <c r="E534" s="33"/>
      <c r="F534" s="33"/>
      <c r="G534" s="32"/>
      <c r="H534" s="93"/>
      <c r="I534" s="24"/>
      <c r="J534" s="93"/>
      <c r="K534" s="24"/>
    </row>
    <row r="535" spans="1:11" x14ac:dyDescent="0.2">
      <c r="A535" s="31"/>
      <c r="B535" s="32"/>
      <c r="C535" s="32"/>
      <c r="D535" s="32"/>
      <c r="E535" s="33"/>
      <c r="F535" s="33"/>
      <c r="G535" s="32"/>
      <c r="H535" s="103"/>
      <c r="I535" s="48"/>
      <c r="J535" s="103"/>
      <c r="K535" s="48"/>
    </row>
    <row r="536" spans="1:11" x14ac:dyDescent="0.2">
      <c r="A536" s="40"/>
      <c r="B536" s="21"/>
      <c r="C536" s="32"/>
      <c r="D536" s="32"/>
      <c r="E536" s="33"/>
      <c r="F536" s="33"/>
      <c r="G536" s="32"/>
      <c r="H536" s="93"/>
      <c r="I536" s="24"/>
      <c r="J536" s="93"/>
      <c r="K536" s="24"/>
    </row>
    <row r="537" spans="1:11" x14ac:dyDescent="0.2">
      <c r="A537" s="31"/>
      <c r="B537" s="21"/>
      <c r="C537" s="32"/>
      <c r="D537" s="32"/>
      <c r="E537" s="33"/>
      <c r="F537" s="33"/>
      <c r="G537" s="32"/>
      <c r="H537" s="103"/>
      <c r="I537" s="48"/>
      <c r="J537" s="103"/>
      <c r="K537" s="48"/>
    </row>
    <row r="538" spans="1:11" x14ac:dyDescent="0.2">
      <c r="A538" s="40"/>
      <c r="B538" s="21"/>
      <c r="C538" s="32"/>
      <c r="D538" s="32"/>
      <c r="E538" s="33"/>
      <c r="F538" s="33"/>
      <c r="G538" s="32"/>
      <c r="H538" s="93"/>
      <c r="I538" s="24"/>
      <c r="J538" s="93"/>
      <c r="K538" s="24"/>
    </row>
    <row r="539" spans="1:11" x14ac:dyDescent="0.2">
      <c r="A539" s="31"/>
      <c r="B539" s="21"/>
      <c r="C539" s="32"/>
      <c r="D539" s="32"/>
      <c r="E539" s="33"/>
      <c r="F539" s="33"/>
      <c r="G539" s="32"/>
      <c r="H539" s="103"/>
      <c r="I539" s="48"/>
      <c r="J539" s="103"/>
      <c r="K539" s="48"/>
    </row>
    <row r="540" spans="1:11" x14ac:dyDescent="0.2">
      <c r="A540" s="31"/>
      <c r="B540" s="21"/>
      <c r="C540" s="32"/>
      <c r="D540" s="32"/>
      <c r="E540" s="33"/>
      <c r="F540" s="33"/>
      <c r="G540" s="32"/>
      <c r="H540" s="93"/>
      <c r="I540" s="24"/>
      <c r="J540" s="93"/>
      <c r="K540" s="24"/>
    </row>
    <row r="541" spans="1:11" x14ac:dyDescent="0.2">
      <c r="A541" s="40"/>
      <c r="B541" s="21"/>
      <c r="C541" s="32"/>
      <c r="D541" s="32"/>
      <c r="E541" s="33"/>
      <c r="F541" s="33"/>
      <c r="G541" s="32"/>
      <c r="H541" s="93"/>
      <c r="I541" s="24"/>
      <c r="J541" s="93"/>
      <c r="K541" s="24"/>
    </row>
    <row r="542" spans="1:11" x14ac:dyDescent="0.2">
      <c r="A542" s="20"/>
      <c r="B542" s="21"/>
      <c r="C542" s="32"/>
      <c r="D542" s="32"/>
      <c r="E542" s="33"/>
      <c r="F542" s="33"/>
      <c r="G542" s="32"/>
      <c r="H542" s="93"/>
      <c r="I542" s="24"/>
      <c r="J542" s="93"/>
      <c r="K542" s="24"/>
    </row>
    <row r="543" spans="1:11" x14ac:dyDescent="0.2">
      <c r="A543" s="20"/>
      <c r="B543" s="21"/>
      <c r="C543" s="32"/>
      <c r="D543" s="32"/>
      <c r="E543" s="33"/>
      <c r="F543" s="33"/>
      <c r="G543" s="32"/>
      <c r="H543" s="93"/>
      <c r="I543" s="24"/>
      <c r="J543" s="93"/>
      <c r="K543" s="24"/>
    </row>
    <row r="544" spans="1:11" x14ac:dyDescent="0.2">
      <c r="A544" s="34"/>
      <c r="B544" s="21"/>
      <c r="C544" s="32"/>
      <c r="D544" s="32"/>
      <c r="E544" s="33"/>
      <c r="F544" s="33"/>
      <c r="G544" s="32"/>
      <c r="H544" s="93"/>
      <c r="I544" s="24"/>
      <c r="J544" s="93"/>
      <c r="K544" s="24"/>
    </row>
    <row r="545" spans="1:11" x14ac:dyDescent="0.2">
      <c r="A545" s="34"/>
      <c r="B545" s="21"/>
      <c r="C545" s="32"/>
      <c r="D545" s="32"/>
      <c r="E545" s="33"/>
      <c r="F545" s="33"/>
      <c r="G545" s="32"/>
      <c r="H545" s="93"/>
      <c r="I545" s="24"/>
      <c r="J545" s="93"/>
      <c r="K545" s="24"/>
    </row>
    <row r="546" spans="1:11" x14ac:dyDescent="0.2">
      <c r="A546" s="20"/>
      <c r="B546" s="21"/>
      <c r="C546" s="32"/>
      <c r="D546" s="32"/>
      <c r="E546" s="33"/>
      <c r="F546" s="33"/>
      <c r="G546" s="32"/>
      <c r="H546" s="93"/>
      <c r="I546" s="24"/>
      <c r="J546" s="93"/>
      <c r="K546" s="24"/>
    </row>
    <row r="547" spans="1:11" x14ac:dyDescent="0.2">
      <c r="A547" s="34"/>
      <c r="B547" s="21"/>
      <c r="C547" s="32"/>
      <c r="D547" s="32"/>
      <c r="E547" s="33"/>
      <c r="F547" s="33"/>
      <c r="G547" s="32"/>
      <c r="H547" s="93"/>
      <c r="I547" s="24"/>
      <c r="J547" s="93"/>
      <c r="K547" s="24"/>
    </row>
    <row r="548" spans="1:11" x14ac:dyDescent="0.2">
      <c r="A548" s="34"/>
      <c r="B548" s="21"/>
      <c r="C548" s="32"/>
      <c r="D548" s="32"/>
      <c r="E548" s="33"/>
      <c r="F548" s="33"/>
      <c r="G548" s="32"/>
      <c r="H548" s="93"/>
      <c r="I548" s="24"/>
      <c r="J548" s="93"/>
      <c r="K548" s="24"/>
    </row>
    <row r="549" spans="1:11" x14ac:dyDescent="0.2">
      <c r="A549" s="49"/>
      <c r="B549" s="21"/>
      <c r="C549" s="32"/>
      <c r="D549" s="32"/>
      <c r="E549" s="33"/>
      <c r="F549" s="33"/>
      <c r="G549" s="32"/>
      <c r="H549" s="93"/>
      <c r="I549" s="24"/>
      <c r="J549" s="93"/>
      <c r="K549" s="24"/>
    </row>
    <row r="550" spans="1:11" x14ac:dyDescent="0.2">
      <c r="A550" s="34"/>
      <c r="B550" s="21"/>
      <c r="C550" s="32"/>
      <c r="D550" s="32"/>
      <c r="E550" s="33"/>
      <c r="F550" s="33"/>
      <c r="G550" s="32"/>
      <c r="H550" s="93"/>
      <c r="I550" s="24"/>
      <c r="J550" s="93"/>
      <c r="K550" s="24"/>
    </row>
    <row r="551" spans="1:11" x14ac:dyDescent="0.2">
      <c r="A551" s="34"/>
      <c r="B551" s="21"/>
      <c r="C551" s="32"/>
      <c r="D551" s="32"/>
      <c r="E551" s="33"/>
      <c r="F551" s="33"/>
      <c r="G551" s="32"/>
      <c r="H551" s="93"/>
      <c r="I551" s="24"/>
      <c r="J551" s="93"/>
      <c r="K551" s="24"/>
    </row>
    <row r="552" spans="1:11" x14ac:dyDescent="0.2">
      <c r="A552" s="49"/>
      <c r="B552" s="21"/>
      <c r="C552" s="32"/>
      <c r="D552" s="32"/>
      <c r="E552" s="33"/>
      <c r="F552" s="33"/>
      <c r="G552" s="32"/>
      <c r="H552" s="93"/>
      <c r="I552" s="24"/>
      <c r="J552" s="93"/>
      <c r="K552" s="24"/>
    </row>
    <row r="553" spans="1:11" x14ac:dyDescent="0.2">
      <c r="A553" s="34"/>
      <c r="B553" s="21"/>
      <c r="C553" s="32"/>
      <c r="D553" s="32"/>
      <c r="E553" s="33"/>
      <c r="F553" s="33"/>
      <c r="G553" s="32"/>
      <c r="H553" s="93"/>
      <c r="I553" s="24"/>
      <c r="J553" s="93"/>
      <c r="K553" s="24"/>
    </row>
    <row r="554" spans="1:11" x14ac:dyDescent="0.2">
      <c r="A554" s="34"/>
      <c r="B554" s="21"/>
      <c r="C554" s="32"/>
      <c r="D554" s="32"/>
      <c r="E554" s="33"/>
      <c r="F554" s="33"/>
      <c r="G554" s="32"/>
      <c r="H554" s="93"/>
      <c r="I554" s="24"/>
      <c r="J554" s="93"/>
      <c r="K554" s="24"/>
    </row>
    <row r="555" spans="1:11" x14ac:dyDescent="0.2">
      <c r="A555" s="20"/>
      <c r="B555" s="21"/>
      <c r="C555" s="32"/>
      <c r="D555" s="32"/>
      <c r="E555" s="33"/>
      <c r="F555" s="33"/>
      <c r="G555" s="32"/>
      <c r="H555" s="93"/>
      <c r="I555" s="24"/>
      <c r="J555" s="93"/>
      <c r="K555" s="24"/>
    </row>
    <row r="556" spans="1:11" x14ac:dyDescent="0.2">
      <c r="A556" s="34"/>
      <c r="B556" s="21"/>
      <c r="C556" s="32"/>
      <c r="D556" s="32"/>
      <c r="E556" s="33"/>
      <c r="F556" s="33"/>
      <c r="G556" s="32"/>
      <c r="H556" s="93"/>
      <c r="I556" s="24"/>
      <c r="J556" s="93"/>
      <c r="K556" s="24"/>
    </row>
    <row r="557" spans="1:11" x14ac:dyDescent="0.2">
      <c r="A557" s="34"/>
      <c r="B557" s="21"/>
      <c r="C557" s="32"/>
      <c r="D557" s="32"/>
      <c r="E557" s="33"/>
      <c r="F557" s="33"/>
      <c r="G557" s="32"/>
      <c r="H557" s="93"/>
      <c r="I557" s="24"/>
      <c r="J557" s="93"/>
      <c r="K557" s="24"/>
    </row>
    <row r="558" spans="1:11" x14ac:dyDescent="0.2">
      <c r="A558" s="20"/>
      <c r="B558" s="21"/>
      <c r="C558" s="32"/>
      <c r="D558" s="32"/>
      <c r="E558" s="33"/>
      <c r="F558" s="33"/>
      <c r="G558" s="32"/>
      <c r="H558" s="93"/>
      <c r="I558" s="24"/>
      <c r="J558" s="93"/>
      <c r="K558" s="24"/>
    </row>
    <row r="559" spans="1:11" x14ac:dyDescent="0.2">
      <c r="A559" s="34"/>
      <c r="B559" s="21"/>
      <c r="C559" s="32"/>
      <c r="D559" s="32"/>
      <c r="E559" s="33"/>
      <c r="F559" s="33"/>
      <c r="G559" s="32"/>
      <c r="H559" s="93"/>
      <c r="I559" s="24"/>
      <c r="J559" s="93"/>
      <c r="K559" s="24"/>
    </row>
    <row r="560" spans="1:11" x14ac:dyDescent="0.2">
      <c r="A560" s="34"/>
      <c r="B560" s="21"/>
      <c r="C560" s="32"/>
      <c r="D560" s="32"/>
      <c r="E560" s="33"/>
      <c r="F560" s="33"/>
      <c r="G560" s="32"/>
      <c r="H560" s="93"/>
      <c r="I560" s="24"/>
      <c r="J560" s="93"/>
      <c r="K560" s="24"/>
    </row>
    <row r="561" spans="1:11" x14ac:dyDescent="0.2">
      <c r="A561" s="34"/>
      <c r="B561" s="21"/>
      <c r="C561" s="32"/>
      <c r="D561" s="32"/>
      <c r="E561" s="33"/>
      <c r="F561" s="33"/>
      <c r="G561" s="32"/>
      <c r="H561" s="93"/>
      <c r="I561" s="24"/>
      <c r="J561" s="93"/>
      <c r="K561" s="24"/>
    </row>
    <row r="562" spans="1:11" x14ac:dyDescent="0.2">
      <c r="A562" s="4"/>
      <c r="B562" s="5"/>
      <c r="C562" s="5"/>
      <c r="D562" s="5"/>
      <c r="E562" s="6"/>
      <c r="F562" s="6"/>
      <c r="G562" s="5"/>
      <c r="H562" s="91"/>
      <c r="I562" s="7"/>
      <c r="J562" s="91"/>
      <c r="K562" s="7"/>
    </row>
    <row r="563" spans="1:11" x14ac:dyDescent="0.2">
      <c r="A563" s="8"/>
      <c r="B563" s="5"/>
      <c r="C563" s="5"/>
      <c r="D563" s="5"/>
      <c r="E563" s="6"/>
      <c r="F563" s="6"/>
      <c r="G563" s="5"/>
      <c r="H563" s="91"/>
      <c r="I563" s="7"/>
      <c r="J563" s="91"/>
      <c r="K563" s="7"/>
    </row>
    <row r="564" spans="1:11" x14ac:dyDescent="0.2">
      <c r="A564" s="4"/>
      <c r="B564" s="5"/>
      <c r="C564" s="5"/>
      <c r="D564" s="5"/>
      <c r="E564" s="6"/>
      <c r="F564" s="6"/>
      <c r="G564" s="5"/>
      <c r="H564" s="91"/>
      <c r="I564" s="7"/>
      <c r="J564" s="91"/>
      <c r="K564" s="7"/>
    </row>
    <row r="565" spans="1:11" x14ac:dyDescent="0.2">
      <c r="A565" s="26"/>
      <c r="B565" s="5"/>
      <c r="C565" s="5"/>
      <c r="D565" s="5"/>
      <c r="E565" s="6"/>
      <c r="F565" s="6"/>
      <c r="G565" s="5"/>
      <c r="H565" s="91"/>
      <c r="I565" s="7"/>
      <c r="J565" s="91"/>
      <c r="K565" s="7"/>
    </row>
    <row r="566" spans="1:11" x14ac:dyDescent="0.2">
      <c r="A566" s="8"/>
      <c r="B566" s="5"/>
      <c r="C566" s="5"/>
      <c r="D566" s="5"/>
      <c r="E566" s="6"/>
      <c r="F566" s="6"/>
      <c r="G566" s="5"/>
      <c r="H566" s="91"/>
      <c r="I566" s="7"/>
      <c r="J566" s="91"/>
      <c r="K566" s="7"/>
    </row>
    <row r="567" spans="1:11" x14ac:dyDescent="0.2">
      <c r="A567" s="8"/>
      <c r="B567" s="5"/>
      <c r="C567" s="5"/>
      <c r="D567" s="5"/>
      <c r="E567" s="6"/>
      <c r="F567" s="6"/>
      <c r="G567" s="5"/>
      <c r="H567" s="91"/>
      <c r="I567" s="7"/>
      <c r="J567" s="91"/>
      <c r="K567" s="7"/>
    </row>
    <row r="568" spans="1:11" ht="13.5" x14ac:dyDescent="0.25">
      <c r="A568" s="27"/>
      <c r="B568" s="5"/>
      <c r="C568" s="5"/>
      <c r="D568" s="5"/>
      <c r="E568" s="6"/>
      <c r="F568" s="6"/>
      <c r="G568" s="5"/>
      <c r="H568" s="91"/>
      <c r="I568" s="7"/>
      <c r="J568" s="91"/>
      <c r="K568" s="7"/>
    </row>
    <row r="569" spans="1:11" x14ac:dyDescent="0.2">
      <c r="A569" s="26"/>
      <c r="B569" s="5"/>
      <c r="C569" s="5"/>
      <c r="D569" s="5"/>
      <c r="E569" s="6"/>
      <c r="F569" s="6"/>
      <c r="G569" s="5"/>
      <c r="H569" s="91"/>
      <c r="I569" s="7"/>
      <c r="J569" s="91"/>
      <c r="K569" s="7"/>
    </row>
    <row r="570" spans="1:11" x14ac:dyDescent="0.2">
      <c r="A570" s="28"/>
      <c r="B570" s="5"/>
      <c r="C570" s="5"/>
      <c r="D570" s="5"/>
      <c r="E570" s="6"/>
      <c r="F570" s="6"/>
      <c r="G570" s="5"/>
      <c r="H570" s="91"/>
      <c r="I570" s="7"/>
      <c r="J570" s="91"/>
      <c r="K570" s="7"/>
    </row>
    <row r="571" spans="1:11" x14ac:dyDescent="0.2">
      <c r="A571" s="108"/>
      <c r="B571" s="105"/>
      <c r="C571" s="105"/>
      <c r="D571" s="105"/>
      <c r="E571" s="105"/>
      <c r="F571" s="105"/>
      <c r="G571" s="105"/>
      <c r="H571" s="92"/>
      <c r="I571" s="9"/>
      <c r="J571" s="92"/>
      <c r="K571" s="9"/>
    </row>
    <row r="572" spans="1:11" x14ac:dyDescent="0.2">
      <c r="A572" s="29"/>
      <c r="B572" s="5"/>
      <c r="C572" s="5"/>
      <c r="D572" s="5"/>
      <c r="E572" s="6"/>
      <c r="F572" s="6"/>
      <c r="G572" s="5"/>
      <c r="H572" s="91"/>
      <c r="I572" s="7"/>
      <c r="J572" s="91"/>
      <c r="K572" s="7"/>
    </row>
    <row r="573" spans="1:11" x14ac:dyDescent="0.2">
      <c r="A573" s="104"/>
      <c r="B573" s="105"/>
      <c r="C573" s="105"/>
      <c r="D573" s="105"/>
      <c r="E573" s="105"/>
      <c r="F573" s="105"/>
      <c r="G573" s="105"/>
      <c r="H573" s="92"/>
      <c r="I573" s="9"/>
      <c r="J573" s="92"/>
      <c r="K573" s="9"/>
    </row>
    <row r="574" spans="1:11" s="13" customFormat="1" x14ac:dyDescent="0.2">
      <c r="A574" s="30"/>
      <c r="B574" s="10"/>
      <c r="C574" s="10"/>
      <c r="D574" s="10"/>
      <c r="E574" s="12"/>
      <c r="F574" s="12"/>
      <c r="G574" s="10"/>
      <c r="H574" s="12"/>
      <c r="I574" s="10"/>
      <c r="J574" s="12"/>
      <c r="K574" s="10"/>
    </row>
    <row r="575" spans="1:11" x14ac:dyDescent="0.2">
      <c r="A575" s="8"/>
      <c r="B575" s="5"/>
      <c r="C575" s="5"/>
      <c r="D575" s="5"/>
      <c r="E575" s="6"/>
      <c r="F575" s="6"/>
      <c r="G575" s="5"/>
      <c r="H575" s="91"/>
      <c r="I575" s="7"/>
      <c r="J575" s="91"/>
      <c r="K575" s="7"/>
    </row>
    <row r="576" spans="1:11" x14ac:dyDescent="0.2">
      <c r="A576" s="8"/>
      <c r="B576" s="5"/>
      <c r="C576" s="5"/>
      <c r="D576" s="5"/>
      <c r="E576" s="6"/>
      <c r="F576" s="6"/>
      <c r="G576" s="5"/>
      <c r="H576" s="91"/>
      <c r="I576" s="7"/>
      <c r="J576" s="91"/>
      <c r="K576" s="7"/>
    </row>
    <row r="577" spans="1:11" x14ac:dyDescent="0.2">
      <c r="A577" s="8"/>
      <c r="B577" s="5"/>
      <c r="C577" s="5"/>
      <c r="D577" s="5"/>
      <c r="E577" s="6"/>
      <c r="F577" s="6"/>
      <c r="G577" s="5"/>
      <c r="H577" s="91"/>
      <c r="I577" s="7"/>
      <c r="J577" s="91"/>
      <c r="K577" s="7"/>
    </row>
    <row r="578" spans="1:11" x14ac:dyDescent="0.2">
      <c r="A578" s="8"/>
      <c r="B578" s="5"/>
      <c r="C578" s="5"/>
      <c r="D578" s="5"/>
      <c r="E578" s="6"/>
      <c r="F578" s="6"/>
      <c r="G578" s="5"/>
      <c r="H578" s="91"/>
      <c r="I578" s="7"/>
      <c r="J578" s="91"/>
      <c r="K578" s="7"/>
    </row>
    <row r="579" spans="1:11" x14ac:dyDescent="0.2">
      <c r="A579" s="8"/>
      <c r="B579" s="5"/>
      <c r="C579" s="5"/>
      <c r="D579" s="5"/>
      <c r="E579" s="6"/>
      <c r="F579" s="6"/>
      <c r="G579" s="5"/>
      <c r="H579" s="91"/>
      <c r="I579" s="7"/>
      <c r="J579" s="91"/>
      <c r="K579" s="7"/>
    </row>
    <row r="580" spans="1:11" x14ac:dyDescent="0.2">
      <c r="A580" s="8"/>
      <c r="B580" s="5"/>
      <c r="C580" s="5"/>
      <c r="D580" s="5"/>
      <c r="E580" s="6"/>
      <c r="F580" s="6"/>
      <c r="G580" s="5"/>
      <c r="H580" s="91"/>
      <c r="I580" s="7"/>
      <c r="J580" s="91"/>
      <c r="K580" s="7"/>
    </row>
    <row r="581" spans="1:11" x14ac:dyDescent="0.2">
      <c r="A581" s="8"/>
      <c r="B581" s="5"/>
      <c r="C581" s="5"/>
      <c r="D581" s="5"/>
      <c r="E581" s="6"/>
      <c r="F581" s="6"/>
      <c r="G581" s="5"/>
      <c r="H581" s="91"/>
      <c r="I581" s="7"/>
      <c r="J581" s="91"/>
      <c r="K581" s="7"/>
    </row>
    <row r="582" spans="1:11" x14ac:dyDescent="0.2">
      <c r="A582" s="8"/>
      <c r="B582" s="5"/>
      <c r="C582" s="5"/>
      <c r="D582" s="5"/>
      <c r="E582" s="6"/>
      <c r="F582" s="6"/>
      <c r="G582" s="5"/>
      <c r="H582" s="91"/>
      <c r="I582" s="7"/>
      <c r="J582" s="91"/>
      <c r="K582" s="7"/>
    </row>
    <row r="583" spans="1:11" x14ac:dyDescent="0.2">
      <c r="A583" s="8"/>
      <c r="B583" s="5"/>
      <c r="C583" s="5"/>
      <c r="D583" s="5"/>
      <c r="E583" s="6"/>
      <c r="F583" s="6"/>
      <c r="G583" s="5"/>
      <c r="H583" s="91"/>
      <c r="I583" s="7"/>
      <c r="J583" s="91"/>
      <c r="K583" s="7"/>
    </row>
    <row r="584" spans="1:11" x14ac:dyDescent="0.2">
      <c r="A584" s="8"/>
      <c r="B584" s="5"/>
      <c r="C584" s="5"/>
      <c r="D584" s="5"/>
      <c r="E584" s="6"/>
      <c r="F584" s="6"/>
      <c r="G584" s="5"/>
      <c r="H584" s="91"/>
      <c r="I584" s="7"/>
      <c r="J584" s="91"/>
      <c r="K584" s="7"/>
    </row>
    <row r="585" spans="1:11" x14ac:dyDescent="0.2">
      <c r="A585" s="8"/>
      <c r="B585" s="5"/>
      <c r="C585" s="5"/>
      <c r="D585" s="5"/>
      <c r="E585" s="6"/>
      <c r="F585" s="6"/>
      <c r="G585" s="5"/>
      <c r="H585" s="91"/>
      <c r="I585" s="7"/>
      <c r="J585" s="91"/>
      <c r="K585" s="7"/>
    </row>
    <row r="586" spans="1:11" x14ac:dyDescent="0.2">
      <c r="A586" s="8"/>
      <c r="B586" s="5"/>
      <c r="C586" s="5"/>
      <c r="D586" s="5"/>
      <c r="E586" s="6"/>
      <c r="F586" s="6"/>
      <c r="G586" s="5"/>
      <c r="H586" s="91"/>
      <c r="I586" s="7"/>
      <c r="J586" s="91"/>
      <c r="K586" s="7"/>
    </row>
    <row r="587" spans="1:11" x14ac:dyDescent="0.2">
      <c r="A587" s="8"/>
      <c r="B587" s="5"/>
      <c r="C587" s="5"/>
      <c r="D587" s="5"/>
      <c r="E587" s="6"/>
      <c r="F587" s="6"/>
      <c r="G587" s="5"/>
      <c r="H587" s="91"/>
      <c r="I587" s="7"/>
      <c r="J587" s="91"/>
      <c r="K587" s="7"/>
    </row>
    <row r="588" spans="1:11" x14ac:dyDescent="0.2">
      <c r="A588" s="8"/>
      <c r="B588" s="5"/>
      <c r="C588" s="5"/>
      <c r="D588" s="5"/>
      <c r="E588" s="6"/>
      <c r="F588" s="6"/>
      <c r="G588" s="5"/>
      <c r="H588" s="91"/>
      <c r="I588" s="7"/>
      <c r="J588" s="91"/>
      <c r="K588" s="7"/>
    </row>
    <row r="589" spans="1:11" x14ac:dyDescent="0.2">
      <c r="A589" s="8"/>
      <c r="B589" s="5"/>
      <c r="C589" s="5"/>
      <c r="D589" s="5"/>
      <c r="E589" s="6"/>
      <c r="F589" s="6"/>
      <c r="G589" s="5"/>
      <c r="H589" s="91"/>
      <c r="I589" s="7"/>
      <c r="J589" s="91"/>
      <c r="K589" s="7"/>
    </row>
    <row r="590" spans="1:11" x14ac:dyDescent="0.2">
      <c r="A590" s="8"/>
      <c r="B590" s="5"/>
      <c r="C590" s="5"/>
      <c r="D590" s="5"/>
      <c r="E590" s="6"/>
      <c r="F590" s="6"/>
      <c r="G590" s="5"/>
      <c r="H590" s="91"/>
      <c r="I590" s="7"/>
      <c r="J590" s="91"/>
      <c r="K590" s="7"/>
    </row>
    <row r="591" spans="1:11" x14ac:dyDescent="0.2">
      <c r="A591" s="8"/>
      <c r="B591" s="5"/>
      <c r="C591" s="5"/>
      <c r="D591" s="5"/>
      <c r="E591" s="6"/>
      <c r="F591" s="6"/>
      <c r="G591" s="5"/>
      <c r="H591" s="91"/>
      <c r="I591" s="7"/>
      <c r="J591" s="91"/>
      <c r="K591" s="7"/>
    </row>
    <row r="592" spans="1:11" x14ac:dyDescent="0.2">
      <c r="A592" s="8"/>
      <c r="B592" s="5"/>
      <c r="C592" s="5"/>
      <c r="D592" s="5"/>
      <c r="E592" s="6"/>
      <c r="F592" s="6"/>
      <c r="G592" s="5"/>
      <c r="H592" s="91"/>
      <c r="I592" s="7"/>
      <c r="J592" s="91"/>
      <c r="K592" s="7"/>
    </row>
    <row r="593" spans="1:11" x14ac:dyDescent="0.2">
      <c r="A593" s="8"/>
      <c r="B593" s="5"/>
      <c r="C593" s="5"/>
      <c r="D593" s="5"/>
      <c r="E593" s="6"/>
      <c r="F593" s="6"/>
      <c r="G593" s="5"/>
      <c r="H593" s="91"/>
      <c r="I593" s="7"/>
      <c r="J593" s="91"/>
      <c r="K593" s="7"/>
    </row>
    <row r="594" spans="1:11" x14ac:dyDescent="0.2">
      <c r="A594" s="8"/>
      <c r="B594" s="5"/>
      <c r="C594" s="5"/>
      <c r="D594" s="5"/>
      <c r="E594" s="6"/>
      <c r="F594" s="6"/>
      <c r="G594" s="5"/>
      <c r="H594" s="91"/>
      <c r="I594" s="7"/>
      <c r="J594" s="91"/>
      <c r="K594" s="7"/>
    </row>
    <row r="595" spans="1:11" x14ac:dyDescent="0.2">
      <c r="A595" s="8"/>
      <c r="B595" s="5"/>
      <c r="C595" s="5"/>
      <c r="D595" s="5"/>
      <c r="E595" s="6"/>
      <c r="F595" s="6"/>
      <c r="G595" s="5"/>
      <c r="H595" s="91"/>
      <c r="I595" s="7"/>
      <c r="J595" s="91"/>
      <c r="K595" s="7"/>
    </row>
    <row r="596" spans="1:11" x14ac:dyDescent="0.2">
      <c r="A596" s="8"/>
      <c r="B596" s="5"/>
      <c r="C596" s="5"/>
      <c r="D596" s="5"/>
      <c r="E596" s="6"/>
      <c r="F596" s="6"/>
      <c r="G596" s="5"/>
      <c r="H596" s="91"/>
      <c r="I596" s="7"/>
      <c r="J596" s="91"/>
      <c r="K596" s="7"/>
    </row>
    <row r="597" spans="1:11" x14ac:dyDescent="0.2">
      <c r="A597" s="8"/>
      <c r="B597" s="5"/>
      <c r="C597" s="5"/>
      <c r="D597" s="5"/>
      <c r="E597" s="6"/>
      <c r="F597" s="6"/>
      <c r="G597" s="5"/>
      <c r="H597" s="91"/>
      <c r="I597" s="7"/>
      <c r="J597" s="91"/>
      <c r="K597" s="7"/>
    </row>
    <row r="598" spans="1:11" x14ac:dyDescent="0.2">
      <c r="A598" s="8"/>
      <c r="B598" s="5"/>
      <c r="C598" s="5"/>
      <c r="D598" s="5"/>
      <c r="E598" s="6"/>
      <c r="F598" s="6"/>
      <c r="G598" s="5"/>
      <c r="H598" s="91"/>
      <c r="I598" s="7"/>
      <c r="J598" s="91"/>
      <c r="K598" s="7"/>
    </row>
    <row r="599" spans="1:11" x14ac:dyDescent="0.2">
      <c r="A599" s="8"/>
      <c r="B599" s="5"/>
      <c r="C599" s="5"/>
      <c r="D599" s="5"/>
      <c r="E599" s="6"/>
      <c r="F599" s="6"/>
      <c r="G599" s="5"/>
      <c r="H599" s="91"/>
      <c r="I599" s="7"/>
      <c r="J599" s="91"/>
      <c r="K599" s="7"/>
    </row>
    <row r="600" spans="1:11" x14ac:dyDescent="0.2">
      <c r="A600" s="8"/>
      <c r="B600" s="5"/>
      <c r="C600" s="5"/>
      <c r="D600" s="5"/>
      <c r="E600" s="6"/>
      <c r="F600" s="6"/>
      <c r="G600" s="5"/>
      <c r="H600" s="91"/>
      <c r="I600" s="7"/>
      <c r="J600" s="91"/>
      <c r="K600" s="7"/>
    </row>
    <row r="601" spans="1:11" x14ac:dyDescent="0.2">
      <c r="A601" s="8"/>
      <c r="B601" s="5"/>
      <c r="C601" s="5"/>
      <c r="D601" s="5"/>
      <c r="E601" s="6"/>
      <c r="F601" s="6"/>
      <c r="G601" s="5"/>
      <c r="H601" s="91"/>
      <c r="I601" s="7"/>
      <c r="J601" s="91"/>
      <c r="K601" s="7"/>
    </row>
    <row r="602" spans="1:11" x14ac:dyDescent="0.2">
      <c r="A602" s="8"/>
      <c r="B602" s="5"/>
      <c r="C602" s="5"/>
      <c r="D602" s="5"/>
      <c r="E602" s="6"/>
      <c r="F602" s="6"/>
      <c r="G602" s="5"/>
      <c r="H602" s="91"/>
      <c r="I602" s="7"/>
      <c r="J602" s="91"/>
      <c r="K602" s="7"/>
    </row>
    <row r="603" spans="1:11" x14ac:dyDescent="0.2">
      <c r="A603" s="8"/>
      <c r="B603" s="5"/>
      <c r="C603" s="5"/>
      <c r="D603" s="5"/>
      <c r="E603" s="6"/>
      <c r="F603" s="6"/>
      <c r="G603" s="5"/>
      <c r="H603" s="91"/>
      <c r="I603" s="7"/>
      <c r="J603" s="91"/>
      <c r="K603" s="7"/>
    </row>
    <row r="604" spans="1:11" x14ac:dyDescent="0.2">
      <c r="A604" s="8"/>
      <c r="B604" s="5"/>
      <c r="C604" s="5"/>
      <c r="D604" s="5"/>
      <c r="E604" s="6"/>
      <c r="F604" s="6"/>
      <c r="G604" s="5"/>
      <c r="H604" s="91"/>
      <c r="I604" s="7"/>
      <c r="J604" s="91"/>
      <c r="K604" s="7"/>
    </row>
    <row r="605" spans="1:11" x14ac:dyDescent="0.2">
      <c r="A605" s="8"/>
      <c r="B605" s="5"/>
      <c r="C605" s="5"/>
      <c r="D605" s="5"/>
      <c r="E605" s="6"/>
      <c r="F605" s="6"/>
      <c r="G605" s="5"/>
      <c r="H605" s="91"/>
      <c r="I605" s="7"/>
      <c r="J605" s="91"/>
      <c r="K605" s="7"/>
    </row>
    <row r="606" spans="1:11" x14ac:dyDescent="0.2">
      <c r="A606" s="8"/>
      <c r="B606" s="5"/>
      <c r="C606" s="5"/>
      <c r="D606" s="5"/>
      <c r="E606" s="6"/>
      <c r="F606" s="6"/>
      <c r="G606" s="5"/>
      <c r="H606" s="91"/>
      <c r="I606" s="7"/>
      <c r="J606" s="91"/>
      <c r="K606" s="7"/>
    </row>
    <row r="607" spans="1:11" x14ac:dyDescent="0.2">
      <c r="A607" s="8"/>
      <c r="B607" s="5"/>
      <c r="C607" s="5"/>
      <c r="D607" s="5"/>
      <c r="E607" s="6"/>
      <c r="F607" s="6"/>
      <c r="G607" s="5"/>
      <c r="H607" s="91"/>
      <c r="I607" s="7"/>
      <c r="J607" s="91"/>
      <c r="K607" s="7"/>
    </row>
    <row r="608" spans="1:11" x14ac:dyDescent="0.2">
      <c r="A608" s="8"/>
      <c r="B608" s="5"/>
      <c r="C608" s="5"/>
      <c r="D608" s="5"/>
      <c r="E608" s="6"/>
      <c r="F608" s="6"/>
      <c r="G608" s="5"/>
      <c r="H608" s="91"/>
      <c r="I608" s="7"/>
      <c r="J608" s="91"/>
      <c r="K608" s="7"/>
    </row>
    <row r="609" spans="1:11" x14ac:dyDescent="0.2">
      <c r="A609" s="8"/>
      <c r="B609" s="5"/>
      <c r="C609" s="5"/>
      <c r="D609" s="5"/>
      <c r="E609" s="6"/>
      <c r="F609" s="6"/>
      <c r="G609" s="5"/>
      <c r="H609" s="91"/>
      <c r="I609" s="7"/>
      <c r="J609" s="91"/>
      <c r="K609" s="7"/>
    </row>
    <row r="610" spans="1:11" x14ac:dyDescent="0.2">
      <c r="A610" s="8"/>
      <c r="B610" s="5"/>
      <c r="C610" s="5"/>
      <c r="D610" s="5"/>
      <c r="E610" s="6"/>
      <c r="F610" s="6"/>
      <c r="G610" s="5"/>
      <c r="H610" s="91"/>
      <c r="I610" s="7"/>
      <c r="J610" s="91"/>
      <c r="K610" s="7"/>
    </row>
    <row r="611" spans="1:11" x14ac:dyDescent="0.2">
      <c r="A611" s="8"/>
      <c r="B611" s="5"/>
      <c r="C611" s="5"/>
      <c r="D611" s="5"/>
      <c r="E611" s="6"/>
      <c r="F611" s="6"/>
      <c r="G611" s="5"/>
      <c r="H611" s="91"/>
      <c r="I611" s="7"/>
      <c r="J611" s="91"/>
      <c r="K611" s="7"/>
    </row>
    <row r="612" spans="1:11" x14ac:dyDescent="0.2">
      <c r="A612" s="8"/>
      <c r="B612" s="5"/>
      <c r="C612" s="5"/>
      <c r="D612" s="5"/>
      <c r="E612" s="6"/>
      <c r="F612" s="6"/>
      <c r="G612" s="5"/>
      <c r="H612" s="91"/>
      <c r="I612" s="7"/>
      <c r="J612" s="91"/>
      <c r="K612" s="7"/>
    </row>
    <row r="613" spans="1:11" x14ac:dyDescent="0.2">
      <c r="A613" s="8"/>
      <c r="B613" s="5"/>
      <c r="C613" s="5"/>
      <c r="D613" s="5"/>
      <c r="E613" s="6"/>
      <c r="F613" s="6"/>
      <c r="G613" s="5"/>
      <c r="H613" s="91"/>
      <c r="I613" s="7"/>
      <c r="J613" s="91"/>
      <c r="K613" s="7"/>
    </row>
    <row r="614" spans="1:11" x14ac:dyDescent="0.2">
      <c r="A614" s="8"/>
      <c r="B614" s="5"/>
      <c r="C614" s="5"/>
      <c r="D614" s="5"/>
      <c r="E614" s="6"/>
      <c r="F614" s="6"/>
      <c r="G614" s="5"/>
      <c r="H614" s="91"/>
      <c r="I614" s="7"/>
      <c r="J614" s="91"/>
      <c r="K614" s="7"/>
    </row>
    <row r="615" spans="1:11" x14ac:dyDescent="0.2">
      <c r="A615" s="8"/>
      <c r="B615" s="5"/>
      <c r="C615" s="5"/>
      <c r="D615" s="5"/>
      <c r="E615" s="6"/>
      <c r="F615" s="6"/>
      <c r="G615" s="5"/>
      <c r="H615" s="91"/>
      <c r="I615" s="7"/>
      <c r="J615" s="91"/>
      <c r="K615" s="7"/>
    </row>
    <row r="616" spans="1:11" x14ac:dyDescent="0.2">
      <c r="A616" s="8"/>
      <c r="B616" s="5"/>
      <c r="C616" s="5"/>
      <c r="D616" s="5"/>
      <c r="E616" s="6"/>
      <c r="F616" s="6"/>
      <c r="G616" s="5"/>
      <c r="H616" s="91"/>
      <c r="I616" s="7"/>
      <c r="J616" s="91"/>
      <c r="K616" s="7"/>
    </row>
    <row r="617" spans="1:11" x14ac:dyDescent="0.2">
      <c r="A617" s="8"/>
      <c r="B617" s="5"/>
      <c r="C617" s="5"/>
      <c r="D617" s="5"/>
      <c r="E617" s="6"/>
      <c r="F617" s="6"/>
      <c r="G617" s="5"/>
      <c r="H617" s="91"/>
      <c r="I617" s="7"/>
      <c r="J617" s="91"/>
      <c r="K617" s="7"/>
    </row>
    <row r="618" spans="1:11" x14ac:dyDescent="0.2">
      <c r="A618" s="8"/>
      <c r="B618" s="5"/>
      <c r="C618" s="5"/>
      <c r="D618" s="5"/>
      <c r="E618" s="6"/>
      <c r="F618" s="6"/>
      <c r="G618" s="5"/>
      <c r="H618" s="91"/>
      <c r="I618" s="7"/>
      <c r="J618" s="91"/>
      <c r="K618" s="7"/>
    </row>
    <row r="619" spans="1:11" x14ac:dyDescent="0.2">
      <c r="A619" s="8"/>
      <c r="B619" s="5"/>
      <c r="C619" s="5"/>
      <c r="D619" s="5"/>
      <c r="E619" s="6"/>
      <c r="F619" s="6"/>
      <c r="G619" s="5"/>
      <c r="H619" s="91"/>
      <c r="I619" s="7"/>
      <c r="J619" s="91"/>
      <c r="K619" s="7"/>
    </row>
    <row r="620" spans="1:11" x14ac:dyDescent="0.2">
      <c r="A620" s="8"/>
      <c r="B620" s="5"/>
      <c r="C620" s="5"/>
      <c r="D620" s="5"/>
      <c r="E620" s="6"/>
      <c r="F620" s="6"/>
      <c r="G620" s="5"/>
      <c r="H620" s="91"/>
      <c r="I620" s="7"/>
      <c r="J620" s="91"/>
      <c r="K620" s="7"/>
    </row>
    <row r="621" spans="1:11" x14ac:dyDescent="0.2">
      <c r="A621" s="8"/>
      <c r="B621" s="5"/>
      <c r="C621" s="5"/>
      <c r="D621" s="5"/>
      <c r="E621" s="6"/>
      <c r="F621" s="6"/>
      <c r="G621" s="5"/>
      <c r="H621" s="91"/>
      <c r="I621" s="7"/>
      <c r="J621" s="91"/>
      <c r="K621" s="7"/>
    </row>
    <row r="622" spans="1:11" x14ac:dyDescent="0.2">
      <c r="A622" s="8"/>
      <c r="B622" s="5"/>
      <c r="C622" s="5"/>
      <c r="D622" s="5"/>
      <c r="E622" s="6"/>
      <c r="F622" s="6"/>
      <c r="G622" s="5"/>
      <c r="H622" s="91"/>
      <c r="I622" s="7"/>
      <c r="J622" s="91"/>
      <c r="K622" s="7"/>
    </row>
    <row r="623" spans="1:11" x14ac:dyDescent="0.2">
      <c r="A623" s="8"/>
      <c r="B623" s="5"/>
      <c r="C623" s="5"/>
      <c r="D623" s="5"/>
      <c r="E623" s="6"/>
      <c r="F623" s="6"/>
      <c r="G623" s="5"/>
      <c r="H623" s="91"/>
      <c r="I623" s="7"/>
      <c r="J623" s="91"/>
      <c r="K623" s="7"/>
    </row>
    <row r="624" spans="1:11" x14ac:dyDescent="0.2">
      <c r="A624" s="8"/>
      <c r="B624" s="5"/>
      <c r="C624" s="5"/>
      <c r="D624" s="5"/>
      <c r="E624" s="6"/>
      <c r="F624" s="6"/>
      <c r="G624" s="5"/>
      <c r="H624" s="91"/>
      <c r="I624" s="7"/>
      <c r="J624" s="91"/>
      <c r="K624" s="7"/>
    </row>
    <row r="625" spans="1:11" x14ac:dyDescent="0.2">
      <c r="A625" s="8"/>
      <c r="B625" s="5"/>
      <c r="C625" s="5"/>
      <c r="D625" s="5"/>
      <c r="E625" s="6"/>
      <c r="F625" s="6"/>
      <c r="G625" s="5"/>
      <c r="H625" s="91"/>
      <c r="I625" s="7"/>
      <c r="J625" s="91"/>
      <c r="K625" s="7"/>
    </row>
    <row r="626" spans="1:11" x14ac:dyDescent="0.2">
      <c r="A626" s="8"/>
      <c r="B626" s="5"/>
      <c r="C626" s="5"/>
      <c r="D626" s="5"/>
      <c r="E626" s="6"/>
      <c r="F626" s="6"/>
      <c r="G626" s="5"/>
      <c r="H626" s="91"/>
      <c r="I626" s="7"/>
      <c r="J626" s="91"/>
      <c r="K626" s="7"/>
    </row>
    <row r="627" spans="1:11" x14ac:dyDescent="0.2">
      <c r="A627" s="8"/>
      <c r="B627" s="5"/>
      <c r="C627" s="5"/>
      <c r="D627" s="5"/>
      <c r="E627" s="6"/>
      <c r="F627" s="6"/>
      <c r="G627" s="5"/>
      <c r="H627" s="91"/>
      <c r="I627" s="7"/>
      <c r="J627" s="91"/>
      <c r="K627" s="7"/>
    </row>
    <row r="628" spans="1:11" x14ac:dyDescent="0.2">
      <c r="A628" s="8"/>
      <c r="B628" s="5"/>
      <c r="C628" s="5"/>
      <c r="D628" s="5"/>
      <c r="E628" s="6"/>
      <c r="F628" s="6"/>
      <c r="G628" s="5"/>
      <c r="H628" s="91"/>
      <c r="I628" s="7"/>
      <c r="J628" s="91"/>
      <c r="K628" s="7"/>
    </row>
    <row r="629" spans="1:11" x14ac:dyDescent="0.2">
      <c r="A629" s="8"/>
      <c r="B629" s="5"/>
      <c r="C629" s="5"/>
      <c r="D629" s="5"/>
      <c r="E629" s="6"/>
      <c r="F629" s="6"/>
      <c r="G629" s="5"/>
      <c r="H629" s="91"/>
      <c r="I629" s="7"/>
      <c r="J629" s="91"/>
      <c r="K629" s="7"/>
    </row>
    <row r="630" spans="1:11" x14ac:dyDescent="0.2">
      <c r="A630" s="8"/>
      <c r="B630" s="5"/>
      <c r="C630" s="5"/>
      <c r="D630" s="5"/>
      <c r="E630" s="6"/>
      <c r="F630" s="6"/>
      <c r="G630" s="5"/>
      <c r="H630" s="91"/>
      <c r="I630" s="7"/>
      <c r="J630" s="91"/>
      <c r="K630" s="7"/>
    </row>
    <row r="631" spans="1:11" x14ac:dyDescent="0.2">
      <c r="A631" s="8"/>
      <c r="B631" s="5"/>
      <c r="C631" s="5"/>
      <c r="D631" s="5"/>
      <c r="E631" s="6"/>
      <c r="F631" s="6"/>
      <c r="G631" s="5"/>
      <c r="H631" s="91"/>
      <c r="I631" s="7"/>
      <c r="J631" s="91"/>
      <c r="K631" s="7"/>
    </row>
    <row r="632" spans="1:11" x14ac:dyDescent="0.2">
      <c r="A632" s="8"/>
      <c r="B632" s="5"/>
      <c r="C632" s="5"/>
      <c r="D632" s="5"/>
      <c r="E632" s="6"/>
      <c r="F632" s="6"/>
      <c r="G632" s="5"/>
      <c r="H632" s="91"/>
      <c r="I632" s="7"/>
      <c r="J632" s="91"/>
      <c r="K632" s="7"/>
    </row>
    <row r="633" spans="1:11" x14ac:dyDescent="0.2">
      <c r="A633" s="8"/>
      <c r="B633" s="5"/>
      <c r="C633" s="5"/>
      <c r="D633" s="5"/>
      <c r="E633" s="6"/>
      <c r="F633" s="6"/>
      <c r="G633" s="5"/>
      <c r="H633" s="91"/>
      <c r="I633" s="7"/>
      <c r="J633" s="91"/>
      <c r="K633" s="7"/>
    </row>
    <row r="634" spans="1:11" x14ac:dyDescent="0.2">
      <c r="A634" s="8"/>
      <c r="B634" s="5"/>
      <c r="C634" s="5"/>
      <c r="D634" s="5"/>
      <c r="E634" s="6"/>
      <c r="F634" s="6"/>
      <c r="G634" s="5"/>
      <c r="H634" s="91"/>
      <c r="I634" s="7"/>
      <c r="J634" s="91"/>
      <c r="K634" s="7"/>
    </row>
    <row r="635" spans="1:11" x14ac:dyDescent="0.2">
      <c r="A635" s="8"/>
      <c r="B635" s="5"/>
      <c r="C635" s="5"/>
      <c r="D635" s="5"/>
      <c r="E635" s="6"/>
      <c r="F635" s="6"/>
      <c r="G635" s="5"/>
      <c r="H635" s="91"/>
      <c r="I635" s="7"/>
      <c r="J635" s="91"/>
      <c r="K635" s="7"/>
    </row>
    <row r="636" spans="1:11" x14ac:dyDescent="0.2">
      <c r="A636" s="8"/>
      <c r="B636" s="5"/>
      <c r="C636" s="5"/>
      <c r="D636" s="5"/>
      <c r="E636" s="6"/>
      <c r="F636" s="6"/>
      <c r="G636" s="5"/>
      <c r="H636" s="91"/>
      <c r="I636" s="7"/>
      <c r="J636" s="91"/>
      <c r="K636" s="7"/>
    </row>
    <row r="637" spans="1:11" x14ac:dyDescent="0.2">
      <c r="A637" s="8"/>
      <c r="B637" s="5"/>
      <c r="C637" s="5"/>
      <c r="D637" s="5"/>
      <c r="E637" s="6"/>
      <c r="F637" s="6"/>
      <c r="G637" s="5"/>
      <c r="H637" s="91"/>
      <c r="I637" s="7"/>
      <c r="J637" s="91"/>
      <c r="K637" s="7"/>
    </row>
    <row r="638" spans="1:11" x14ac:dyDescent="0.2">
      <c r="A638" s="8"/>
      <c r="B638" s="5"/>
      <c r="C638" s="5"/>
      <c r="D638" s="5"/>
      <c r="E638" s="6"/>
      <c r="F638" s="6"/>
      <c r="G638" s="5"/>
      <c r="H638" s="91"/>
      <c r="I638" s="7"/>
      <c r="J638" s="91"/>
      <c r="K638" s="7"/>
    </row>
    <row r="639" spans="1:11" x14ac:dyDescent="0.2">
      <c r="A639" s="8"/>
      <c r="B639" s="5"/>
      <c r="C639" s="5"/>
      <c r="D639" s="5"/>
      <c r="E639" s="6"/>
      <c r="F639" s="6"/>
      <c r="G639" s="5"/>
      <c r="H639" s="91"/>
      <c r="I639" s="7"/>
      <c r="J639" s="91"/>
      <c r="K639" s="7"/>
    </row>
    <row r="640" spans="1:11" x14ac:dyDescent="0.2">
      <c r="A640" s="8"/>
      <c r="B640" s="5"/>
      <c r="C640" s="5"/>
      <c r="D640" s="5"/>
      <c r="E640" s="6"/>
      <c r="F640" s="6"/>
      <c r="G640" s="5"/>
      <c r="H640" s="91"/>
      <c r="I640" s="7"/>
      <c r="J640" s="91"/>
      <c r="K640" s="7"/>
    </row>
    <row r="641" spans="1:11" x14ac:dyDescent="0.2">
      <c r="A641" s="8"/>
      <c r="B641" s="5"/>
      <c r="C641" s="5"/>
      <c r="D641" s="5"/>
      <c r="E641" s="6"/>
      <c r="F641" s="6"/>
      <c r="G641" s="5"/>
      <c r="H641" s="91"/>
      <c r="I641" s="7"/>
      <c r="J641" s="91"/>
      <c r="K641" s="7"/>
    </row>
    <row r="642" spans="1:11" x14ac:dyDescent="0.2">
      <c r="A642" s="8"/>
      <c r="B642" s="5"/>
      <c r="C642" s="5"/>
      <c r="D642" s="5"/>
      <c r="E642" s="6"/>
      <c r="F642" s="6"/>
      <c r="G642" s="5"/>
      <c r="H642" s="91"/>
      <c r="I642" s="7"/>
      <c r="J642" s="91"/>
      <c r="K642" s="7"/>
    </row>
    <row r="643" spans="1:11" x14ac:dyDescent="0.2">
      <c r="A643" s="8"/>
      <c r="B643" s="5"/>
      <c r="C643" s="5"/>
      <c r="D643" s="5"/>
      <c r="E643" s="6"/>
      <c r="F643" s="6"/>
      <c r="G643" s="5"/>
      <c r="H643" s="91"/>
      <c r="I643" s="7"/>
      <c r="J643" s="91"/>
      <c r="K643" s="7"/>
    </row>
    <row r="644" spans="1:11" x14ac:dyDescent="0.2">
      <c r="A644" s="8"/>
      <c r="B644" s="5"/>
      <c r="C644" s="5"/>
      <c r="D644" s="5"/>
      <c r="E644" s="6"/>
      <c r="F644" s="6"/>
      <c r="G644" s="5"/>
      <c r="H644" s="91"/>
      <c r="I644" s="7"/>
      <c r="J644" s="91"/>
      <c r="K644" s="7"/>
    </row>
    <row r="645" spans="1:11" x14ac:dyDescent="0.2">
      <c r="A645" s="8"/>
      <c r="B645" s="5"/>
      <c r="C645" s="5"/>
      <c r="D645" s="5"/>
      <c r="E645" s="6"/>
      <c r="F645" s="6"/>
      <c r="G645" s="5"/>
      <c r="H645" s="91"/>
      <c r="I645" s="7"/>
      <c r="J645" s="91"/>
      <c r="K645" s="7"/>
    </row>
    <row r="646" spans="1:11" x14ac:dyDescent="0.2">
      <c r="A646" s="8"/>
      <c r="B646" s="5"/>
      <c r="C646" s="5"/>
      <c r="D646" s="5"/>
      <c r="E646" s="6"/>
      <c r="F646" s="6"/>
      <c r="G646" s="5"/>
      <c r="H646" s="91"/>
      <c r="I646" s="7"/>
      <c r="J646" s="91"/>
      <c r="K646" s="7"/>
    </row>
    <row r="647" spans="1:11" x14ac:dyDescent="0.2">
      <c r="A647" s="8"/>
      <c r="B647" s="5"/>
      <c r="C647" s="5"/>
      <c r="D647" s="5"/>
      <c r="E647" s="6"/>
      <c r="F647" s="6"/>
      <c r="G647" s="5"/>
      <c r="H647" s="91"/>
      <c r="I647" s="7"/>
      <c r="J647" s="91"/>
      <c r="K647" s="7"/>
    </row>
    <row r="648" spans="1:11" x14ac:dyDescent="0.2">
      <c r="A648" s="8"/>
      <c r="B648" s="5"/>
      <c r="C648" s="5"/>
      <c r="D648" s="5"/>
      <c r="E648" s="6"/>
      <c r="F648" s="6"/>
      <c r="G648" s="5"/>
      <c r="H648" s="91"/>
      <c r="I648" s="7"/>
      <c r="J648" s="91"/>
      <c r="K648" s="7"/>
    </row>
    <row r="649" spans="1:11" x14ac:dyDescent="0.2">
      <c r="A649" s="8"/>
      <c r="B649" s="5"/>
      <c r="C649" s="5"/>
      <c r="D649" s="5"/>
      <c r="E649" s="6"/>
      <c r="F649" s="6"/>
      <c r="G649" s="5"/>
      <c r="H649" s="91"/>
      <c r="I649" s="7"/>
      <c r="J649" s="91"/>
      <c r="K649" s="7"/>
    </row>
  </sheetData>
  <mergeCells count="14">
    <mergeCell ref="A573:G573"/>
    <mergeCell ref="A6:A7"/>
    <mergeCell ref="B6:B7"/>
    <mergeCell ref="A452:G452"/>
    <mergeCell ref="A2:K2"/>
    <mergeCell ref="A571:G571"/>
    <mergeCell ref="F6:G6"/>
    <mergeCell ref="J6:K6"/>
    <mergeCell ref="A454:G454"/>
    <mergeCell ref="A447:B447"/>
    <mergeCell ref="E6:E7"/>
    <mergeCell ref="D6:D7"/>
    <mergeCell ref="H6:I6"/>
    <mergeCell ref="C6:C7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fitToHeight="0" orientation="landscape" r:id="rId1"/>
  <headerFooter alignWithMargins="0"/>
  <rowBreaks count="4" manualBreakCount="4">
    <brk id="118" max="10" man="1"/>
    <brk id="146" max="10" man="1"/>
    <brk id="172" max="10" man="1"/>
    <brk id="2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Company>Министерство экономики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</dc:creator>
  <cp:lastModifiedBy>Ефимова Наталья Курбангалеевна</cp:lastModifiedBy>
  <cp:lastPrinted>2022-07-08T11:44:15Z</cp:lastPrinted>
  <dcterms:created xsi:type="dcterms:W3CDTF">1998-04-15T05:50:23Z</dcterms:created>
  <dcterms:modified xsi:type="dcterms:W3CDTF">2022-07-12T12:58:46Z</dcterms:modified>
</cp:coreProperties>
</file>